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40-2019 KL" sheetId="2" r:id="rId2"/>
    <sheet name="SO 00 40-2019 Rek" sheetId="3" r:id="rId3"/>
    <sheet name="SO 00 40-2019 Pol" sheetId="4" r:id="rId4"/>
    <sheet name="SO 01 40-2019 KL" sheetId="5" r:id="rId5"/>
    <sheet name="SO 01 40-2019 Rek" sheetId="6" r:id="rId6"/>
    <sheet name="SO 01 40-2019 Pol" sheetId="7" r:id="rId7"/>
    <sheet name="SO 02 40-2019 KL" sheetId="8" r:id="rId8"/>
    <sheet name="SO 02 40-2019 Rek" sheetId="9" r:id="rId9"/>
    <sheet name="SO 02 40-2019 Pol" sheetId="10" r:id="rId10"/>
    <sheet name="SO 03 40-2019 KL" sheetId="11" r:id="rId11"/>
    <sheet name="SO 03 40-2019 Rek" sheetId="12" r:id="rId12"/>
    <sheet name="SO 03 40-2019 Pol" sheetId="13" r:id="rId13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40-2019 Pol'!$1:$6</definedName>
    <definedName name="_xlnm.Print_Titles" localSheetId="2">'SO 00 40-2019 Rek'!$1:$6</definedName>
    <definedName name="_xlnm.Print_Titles" localSheetId="6">'SO 01 40-2019 Pol'!$1:$6</definedName>
    <definedName name="_xlnm.Print_Titles" localSheetId="5">'SO 01 40-2019 Rek'!$1:$6</definedName>
    <definedName name="_xlnm.Print_Titles" localSheetId="9">'SO 02 40-2019 Pol'!$1:$6</definedName>
    <definedName name="_xlnm.Print_Titles" localSheetId="8">'SO 02 40-2019 Rek'!$1:$6</definedName>
    <definedName name="_xlnm.Print_Titles" localSheetId="12">'SO 03 40-2019 Pol'!$1:$6</definedName>
    <definedName name="_xlnm.Print_Titles" localSheetId="11">'SO 03 40-2019 Rek'!$1:$6</definedName>
    <definedName name="Objednatel" localSheetId="0">Stavba!$D$11</definedName>
    <definedName name="Objekt" localSheetId="0">Stavba!$B$29</definedName>
    <definedName name="_xlnm.Print_Area" localSheetId="1">'SO 00 40-2019 KL'!$A$1:$G$45</definedName>
    <definedName name="_xlnm.Print_Area" localSheetId="3">'SO 00 40-2019 Pol'!$A$1:$K$37</definedName>
    <definedName name="_xlnm.Print_Area" localSheetId="2">'SO 00 40-2019 Rek'!$A$1:$I$23</definedName>
    <definedName name="_xlnm.Print_Area" localSheetId="4">'SO 01 40-2019 KL'!$A$1:$G$45</definedName>
    <definedName name="_xlnm.Print_Area" localSheetId="6">'SO 01 40-2019 Pol'!$A$1:$K$207</definedName>
    <definedName name="_xlnm.Print_Area" localSheetId="5">'SO 01 40-2019 Rek'!$A$1:$I$42</definedName>
    <definedName name="_xlnm.Print_Area" localSheetId="7">'SO 02 40-2019 KL'!$A$1:$G$45</definedName>
    <definedName name="_xlnm.Print_Area" localSheetId="9">'SO 02 40-2019 Pol'!$A$1:$K$199</definedName>
    <definedName name="_xlnm.Print_Area" localSheetId="8">'SO 02 40-2019 Rek'!$A$1:$I$43</definedName>
    <definedName name="_xlnm.Print_Area" localSheetId="10">'SO 03 40-2019 KL'!$A$1:$G$45</definedName>
    <definedName name="_xlnm.Print_Area" localSheetId="12">'SO 03 40-2019 Pol'!$A$1:$K$210</definedName>
    <definedName name="_xlnm.Print_Area" localSheetId="11">'SO 03 40-2019 Rek'!$A$1:$I$43</definedName>
    <definedName name="_xlnm.Print_Area" localSheetId="0">Stavba!$B$1:$J$100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opt" localSheetId="3" hidden="1">'SO 00 40-2019 Pol'!#REF!</definedName>
    <definedName name="solver_opt" localSheetId="6" hidden="1">'SO 01 40-2019 Pol'!#REF!</definedName>
    <definedName name="solver_opt" localSheetId="9" hidden="1">'SO 02 40-2019 Pol'!#REF!</definedName>
    <definedName name="solver_opt" localSheetId="12" hidden="1">'SO 03 40-2019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ucetDilu" localSheetId="0">Stavba!$F$81:$J$81</definedName>
    <definedName name="StavbaCelkem" localSheetId="0">Stavba!$H$34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2" i="12"/>
  <c r="I41"/>
  <c r="G21" i="11"/>
  <c r="D21"/>
  <c r="I40" i="12"/>
  <c r="G20" i="11"/>
  <c r="D20"/>
  <c r="I39" i="12"/>
  <c r="D19" i="11"/>
  <c r="I38" i="12"/>
  <c r="G19" i="11" s="1"/>
  <c r="G18"/>
  <c r="D18"/>
  <c r="I37" i="12"/>
  <c r="G17" i="11"/>
  <c r="D17"/>
  <c r="I36" i="12"/>
  <c r="D16" i="11"/>
  <c r="I35" i="12"/>
  <c r="G16" i="11" s="1"/>
  <c r="G15"/>
  <c r="D15"/>
  <c r="I34" i="12"/>
  <c r="BE209" i="13"/>
  <c r="BD209"/>
  <c r="BC209"/>
  <c r="BB209"/>
  <c r="BA209"/>
  <c r="K209"/>
  <c r="I209"/>
  <c r="G209"/>
  <c r="BE207"/>
  <c r="BD207"/>
  <c r="BC207"/>
  <c r="BB207"/>
  <c r="BA207"/>
  <c r="K207"/>
  <c r="I207"/>
  <c r="G207"/>
  <c r="BE206"/>
  <c r="BD206"/>
  <c r="BC206"/>
  <c r="BB206"/>
  <c r="BB210" s="1"/>
  <c r="F28" i="12" s="1"/>
  <c r="BA206" i="13"/>
  <c r="K206"/>
  <c r="I206"/>
  <c r="G206"/>
  <c r="B28" i="12"/>
  <c r="A28"/>
  <c r="BE210" i="13"/>
  <c r="I28" i="12" s="1"/>
  <c r="BD210" i="13"/>
  <c r="H28" i="12" s="1"/>
  <c r="BC210" i="13"/>
  <c r="G28" i="12" s="1"/>
  <c r="BA210" i="13"/>
  <c r="E28" i="12" s="1"/>
  <c r="K210" i="13"/>
  <c r="I210"/>
  <c r="G210"/>
  <c r="BE203"/>
  <c r="BD203"/>
  <c r="BC203"/>
  <c r="BA203"/>
  <c r="K203"/>
  <c r="I203"/>
  <c r="G203"/>
  <c r="BB203" s="1"/>
  <c r="BE202"/>
  <c r="BD202"/>
  <c r="BC202"/>
  <c r="BA202"/>
  <c r="BA204" s="1"/>
  <c r="E27" i="12" s="1"/>
  <c r="K202" i="13"/>
  <c r="I202"/>
  <c r="G202"/>
  <c r="BB202" s="1"/>
  <c r="B27" i="12"/>
  <c r="A27"/>
  <c r="BE204" i="13"/>
  <c r="I27" i="12" s="1"/>
  <c r="BD204" i="13"/>
  <c r="H27" i="12" s="1"/>
  <c r="BC204" i="13"/>
  <c r="G27" i="12" s="1"/>
  <c r="K204" i="13"/>
  <c r="I204"/>
  <c r="G204"/>
  <c r="BE199"/>
  <c r="BD199"/>
  <c r="BC199"/>
  <c r="BA199"/>
  <c r="BA200" s="1"/>
  <c r="E26" i="12" s="1"/>
  <c r="K199" i="13"/>
  <c r="K200" s="1"/>
  <c r="I199"/>
  <c r="G199"/>
  <c r="BB199" s="1"/>
  <c r="BB200" s="1"/>
  <c r="F26" i="12" s="1"/>
  <c r="B26"/>
  <c r="A26"/>
  <c r="BE200" i="13"/>
  <c r="I26" i="12" s="1"/>
  <c r="BD200" i="13"/>
  <c r="H26" i="12" s="1"/>
  <c r="BC200" i="13"/>
  <c r="G26" i="12" s="1"/>
  <c r="I200" i="13"/>
  <c r="G200"/>
  <c r="BE196"/>
  <c r="BD196"/>
  <c r="BC196"/>
  <c r="BB196"/>
  <c r="K196"/>
  <c r="K197" s="1"/>
  <c r="I196"/>
  <c r="I197" s="1"/>
  <c r="G196"/>
  <c r="BA196" s="1"/>
  <c r="BA197" s="1"/>
  <c r="E25" i="12" s="1"/>
  <c r="F25"/>
  <c r="B25"/>
  <c r="A25"/>
  <c r="BE197" i="13"/>
  <c r="I25" i="12" s="1"/>
  <c r="BD197" i="13"/>
  <c r="H25" i="12" s="1"/>
  <c r="BC197" i="13"/>
  <c r="G25" i="12" s="1"/>
  <c r="BB197" i="13"/>
  <c r="G197"/>
  <c r="BE193"/>
  <c r="BD193"/>
  <c r="BC193"/>
  <c r="BB193"/>
  <c r="K193"/>
  <c r="I193"/>
  <c r="I194" s="1"/>
  <c r="G193"/>
  <c r="G194" s="1"/>
  <c r="B24" i="12"/>
  <c r="A24"/>
  <c r="BE194" i="13"/>
  <c r="I24" i="12" s="1"/>
  <c r="BD194" i="13"/>
  <c r="H24" i="12" s="1"/>
  <c r="BC194" i="13"/>
  <c r="G24" i="12" s="1"/>
  <c r="BB194" i="13"/>
  <c r="F24" i="12" s="1"/>
  <c r="K194" i="13"/>
  <c r="BE190"/>
  <c r="BE191" s="1"/>
  <c r="I23" i="12" s="1"/>
  <c r="BD190" i="13"/>
  <c r="BC190"/>
  <c r="BB190"/>
  <c r="K190"/>
  <c r="I190"/>
  <c r="G190"/>
  <c r="G191" s="1"/>
  <c r="B23" i="12"/>
  <c r="A23"/>
  <c r="BD191" i="13"/>
  <c r="H23" i="12" s="1"/>
  <c r="BC191" i="13"/>
  <c r="G23" i="12" s="1"/>
  <c r="BB191" i="13"/>
  <c r="F23" i="12" s="1"/>
  <c r="K191" i="13"/>
  <c r="I191"/>
  <c r="BE187"/>
  <c r="BE188" s="1"/>
  <c r="I22" i="12" s="1"/>
  <c r="BD187" i="13"/>
  <c r="BD188" s="1"/>
  <c r="H22" i="12" s="1"/>
  <c r="BC187" i="13"/>
  <c r="BB187"/>
  <c r="BA187"/>
  <c r="K187"/>
  <c r="I187"/>
  <c r="G187"/>
  <c r="B22" i="12"/>
  <c r="A22"/>
  <c r="BC188" i="13"/>
  <c r="G22" i="12" s="1"/>
  <c r="BB188" i="13"/>
  <c r="F22" i="12" s="1"/>
  <c r="BA188" i="13"/>
  <c r="E22" i="12" s="1"/>
  <c r="K188" i="13"/>
  <c r="I188"/>
  <c r="G188"/>
  <c r="BE183"/>
  <c r="BD183"/>
  <c r="BD185" s="1"/>
  <c r="H21" i="12" s="1"/>
  <c r="BC183" i="13"/>
  <c r="BC185" s="1"/>
  <c r="G21" i="12" s="1"/>
  <c r="BB183" i="13"/>
  <c r="BA183"/>
  <c r="K183"/>
  <c r="I183"/>
  <c r="G183"/>
  <c r="B21" i="12"/>
  <c r="A21"/>
  <c r="BE185" i="13"/>
  <c r="I21" i="12" s="1"/>
  <c r="BB185" i="13"/>
  <c r="F21" i="12" s="1"/>
  <c r="BA185" i="13"/>
  <c r="E21" i="12" s="1"/>
  <c r="K185" i="13"/>
  <c r="I185"/>
  <c r="G185"/>
  <c r="BE180"/>
  <c r="BD180"/>
  <c r="BC180"/>
  <c r="BB180"/>
  <c r="BA180"/>
  <c r="K180"/>
  <c r="I180"/>
  <c r="G180"/>
  <c r="BE177"/>
  <c r="BD177"/>
  <c r="BC177"/>
  <c r="BB177"/>
  <c r="BA177"/>
  <c r="K177"/>
  <c r="I177"/>
  <c r="G177"/>
  <c r="BE175"/>
  <c r="BD175"/>
  <c r="BC175"/>
  <c r="BB175"/>
  <c r="BA175"/>
  <c r="K175"/>
  <c r="I175"/>
  <c r="G175"/>
  <c r="BE172"/>
  <c r="BD172"/>
  <c r="BC172"/>
  <c r="BB172"/>
  <c r="BA172"/>
  <c r="K172"/>
  <c r="I172"/>
  <c r="G172"/>
  <c r="BE171"/>
  <c r="BD171"/>
  <c r="BC171"/>
  <c r="BB171"/>
  <c r="BA171"/>
  <c r="K171"/>
  <c r="I171"/>
  <c r="G171"/>
  <c r="BE169"/>
  <c r="BD169"/>
  <c r="BC169"/>
  <c r="BB169"/>
  <c r="BA169"/>
  <c r="K169"/>
  <c r="I169"/>
  <c r="G169"/>
  <c r="BE166"/>
  <c r="BD166"/>
  <c r="BC166"/>
  <c r="BB166"/>
  <c r="BA166"/>
  <c r="K166"/>
  <c r="I166"/>
  <c r="G166"/>
  <c r="BE161"/>
  <c r="BD161"/>
  <c r="BC161"/>
  <c r="BB161"/>
  <c r="BA161"/>
  <c r="K161"/>
  <c r="I161"/>
  <c r="G161"/>
  <c r="BE159"/>
  <c r="BE181" s="1"/>
  <c r="I20" i="12" s="1"/>
  <c r="BD159" i="13"/>
  <c r="BC159"/>
  <c r="BB159"/>
  <c r="BB181" s="1"/>
  <c r="F20" i="12" s="1"/>
  <c r="BA159" i="13"/>
  <c r="K159"/>
  <c r="I159"/>
  <c r="G159"/>
  <c r="B20" i="12"/>
  <c r="A20"/>
  <c r="BD181" i="13"/>
  <c r="H20" i="12" s="1"/>
  <c r="BC181" i="13"/>
  <c r="G20" i="12" s="1"/>
  <c r="BA181" i="13"/>
  <c r="E20" i="12" s="1"/>
  <c r="K181" i="13"/>
  <c r="I181"/>
  <c r="G181"/>
  <c r="BE154"/>
  <c r="BD154"/>
  <c r="BD157" s="1"/>
  <c r="H19" i="12" s="1"/>
  <c r="BC154" i="13"/>
  <c r="BB154"/>
  <c r="BA154"/>
  <c r="BA157" s="1"/>
  <c r="E19" i="12" s="1"/>
  <c r="K154" i="13"/>
  <c r="I154"/>
  <c r="G154"/>
  <c r="B19" i="12"/>
  <c r="A19"/>
  <c r="BE157" i="13"/>
  <c r="I19" i="12" s="1"/>
  <c r="BC157" i="13"/>
  <c r="G19" i="12" s="1"/>
  <c r="BB157" i="13"/>
  <c r="F19" i="12" s="1"/>
  <c r="K157" i="13"/>
  <c r="I157"/>
  <c r="G157"/>
  <c r="BE149"/>
  <c r="BD149"/>
  <c r="BC149"/>
  <c r="BB149"/>
  <c r="K149"/>
  <c r="I149"/>
  <c r="G149"/>
  <c r="BA149" s="1"/>
  <c r="BE147"/>
  <c r="BD147"/>
  <c r="BC147"/>
  <c r="BB147"/>
  <c r="K147"/>
  <c r="I147"/>
  <c r="G147"/>
  <c r="BA147" s="1"/>
  <c r="BE146"/>
  <c r="BD146"/>
  <c r="BC146"/>
  <c r="BB146"/>
  <c r="K146"/>
  <c r="I146"/>
  <c r="G146"/>
  <c r="BA146" s="1"/>
  <c r="BE143"/>
  <c r="BD143"/>
  <c r="BC143"/>
  <c r="BB143"/>
  <c r="K143"/>
  <c r="I143"/>
  <c r="G143"/>
  <c r="BA143" s="1"/>
  <c r="BE142"/>
  <c r="BD142"/>
  <c r="BC142"/>
  <c r="BB142"/>
  <c r="K142"/>
  <c r="I142"/>
  <c r="G142"/>
  <c r="BA142" s="1"/>
  <c r="BE141"/>
  <c r="BD141"/>
  <c r="BC141"/>
  <c r="BC152" s="1"/>
  <c r="G18" i="12" s="1"/>
  <c r="BB141" i="13"/>
  <c r="K141"/>
  <c r="K152" s="1"/>
  <c r="I141"/>
  <c r="G141"/>
  <c r="BA141" s="1"/>
  <c r="BA152" s="1"/>
  <c r="E18" i="12" s="1"/>
  <c r="B18"/>
  <c r="A18"/>
  <c r="BE152" i="13"/>
  <c r="I18" i="12" s="1"/>
  <c r="BD152" i="13"/>
  <c r="H18" i="12" s="1"/>
  <c r="BB152" i="13"/>
  <c r="F18" i="12" s="1"/>
  <c r="I152" i="13"/>
  <c r="G152"/>
  <c r="BE137"/>
  <c r="BD137"/>
  <c r="BC137"/>
  <c r="BB137"/>
  <c r="K137"/>
  <c r="I137"/>
  <c r="G137"/>
  <c r="BA137" s="1"/>
  <c r="BE135"/>
  <c r="BD135"/>
  <c r="BC135"/>
  <c r="BB135"/>
  <c r="K135"/>
  <c r="I135"/>
  <c r="G135"/>
  <c r="BA135" s="1"/>
  <c r="BE133"/>
  <c r="BD133"/>
  <c r="BC133"/>
  <c r="BB133"/>
  <c r="K133"/>
  <c r="I133"/>
  <c r="G133"/>
  <c r="BA133" s="1"/>
  <c r="BE131"/>
  <c r="BD131"/>
  <c r="BC131"/>
  <c r="BB131"/>
  <c r="BB139" s="1"/>
  <c r="F17" i="12" s="1"/>
  <c r="K131" i="13"/>
  <c r="I131"/>
  <c r="I139" s="1"/>
  <c r="G131"/>
  <c r="BA131" s="1"/>
  <c r="B17" i="12"/>
  <c r="A17"/>
  <c r="BE139" i="13"/>
  <c r="I17" i="12" s="1"/>
  <c r="BD139" i="13"/>
  <c r="H17" i="12" s="1"/>
  <c r="BC139" i="13"/>
  <c r="G17" i="12" s="1"/>
  <c r="K139" i="13"/>
  <c r="G139"/>
  <c r="BE126"/>
  <c r="BD126"/>
  <c r="BC126"/>
  <c r="BB126"/>
  <c r="K126"/>
  <c r="I126"/>
  <c r="G126"/>
  <c r="BA126" s="1"/>
  <c r="BE123"/>
  <c r="BD123"/>
  <c r="BC123"/>
  <c r="BB123"/>
  <c r="K123"/>
  <c r="I123"/>
  <c r="G123"/>
  <c r="BA123" s="1"/>
  <c r="BE121"/>
  <c r="BD121"/>
  <c r="BC121"/>
  <c r="BB121"/>
  <c r="K121"/>
  <c r="I121"/>
  <c r="G121"/>
  <c r="BA121" s="1"/>
  <c r="BE118"/>
  <c r="BD118"/>
  <c r="BC118"/>
  <c r="BB118"/>
  <c r="K118"/>
  <c r="I118"/>
  <c r="G118"/>
  <c r="G129" s="1"/>
  <c r="B16" i="12"/>
  <c r="A16"/>
  <c r="BE129" i="13"/>
  <c r="I16" i="12" s="1"/>
  <c r="BD129" i="13"/>
  <c r="H16" i="12" s="1"/>
  <c r="BC129" i="13"/>
  <c r="G16" i="12" s="1"/>
  <c r="BB129" i="13"/>
  <c r="F16" i="12" s="1"/>
  <c r="K129" i="13"/>
  <c r="I129"/>
  <c r="BE114"/>
  <c r="BE116" s="1"/>
  <c r="I15" i="12" s="1"/>
  <c r="BD114" i="13"/>
  <c r="BC114"/>
  <c r="BB114"/>
  <c r="K114"/>
  <c r="K116" s="1"/>
  <c r="I114"/>
  <c r="G114"/>
  <c r="BA114" s="1"/>
  <c r="BA116" s="1"/>
  <c r="E15" i="12" s="1"/>
  <c r="B15"/>
  <c r="A15"/>
  <c r="BD116" i="13"/>
  <c r="H15" i="12" s="1"/>
  <c r="BC116" i="13"/>
  <c r="G15" i="12" s="1"/>
  <c r="BB116" i="13"/>
  <c r="F15" i="12" s="1"/>
  <c r="I116" i="13"/>
  <c r="G116"/>
  <c r="BE111"/>
  <c r="BD111"/>
  <c r="BD112" s="1"/>
  <c r="H14" i="12" s="1"/>
  <c r="BC111" i="13"/>
  <c r="BB111"/>
  <c r="BA111"/>
  <c r="K111"/>
  <c r="I111"/>
  <c r="I112" s="1"/>
  <c r="G111"/>
  <c r="B14" i="12"/>
  <c r="A14"/>
  <c r="BE112" i="13"/>
  <c r="I14" i="12" s="1"/>
  <c r="BC112" i="13"/>
  <c r="G14" i="12" s="1"/>
  <c r="BB112" i="13"/>
  <c r="F14" i="12" s="1"/>
  <c r="BA112" i="13"/>
  <c r="E14" i="12" s="1"/>
  <c r="K112" i="13"/>
  <c r="G112"/>
  <c r="BE107"/>
  <c r="BD107"/>
  <c r="BC107"/>
  <c r="BB107"/>
  <c r="BA107"/>
  <c r="K107"/>
  <c r="I107"/>
  <c r="G107"/>
  <c r="BE105"/>
  <c r="BD105"/>
  <c r="BC105"/>
  <c r="BB105"/>
  <c r="BA105"/>
  <c r="K105"/>
  <c r="I105"/>
  <c r="G105"/>
  <c r="BE104"/>
  <c r="BD104"/>
  <c r="BC104"/>
  <c r="BB104"/>
  <c r="BA104"/>
  <c r="K104"/>
  <c r="I104"/>
  <c r="G104"/>
  <c r="BE102"/>
  <c r="BD102"/>
  <c r="BC102"/>
  <c r="BB102"/>
  <c r="BA102"/>
  <c r="K102"/>
  <c r="I102"/>
  <c r="G102"/>
  <c r="BE98"/>
  <c r="BD98"/>
  <c r="BC98"/>
  <c r="BB98"/>
  <c r="BA98"/>
  <c r="K98"/>
  <c r="I98"/>
  <c r="G98"/>
  <c r="BE97"/>
  <c r="BE109" s="1"/>
  <c r="I13" i="12" s="1"/>
  <c r="BD97" i="13"/>
  <c r="BC97"/>
  <c r="BC109" s="1"/>
  <c r="G13" i="12" s="1"/>
  <c r="BB97" i="13"/>
  <c r="BA97"/>
  <c r="K97"/>
  <c r="I97"/>
  <c r="G97"/>
  <c r="G109" s="1"/>
  <c r="B13" i="12"/>
  <c r="A13"/>
  <c r="BD109" i="13"/>
  <c r="H13" i="12" s="1"/>
  <c r="BB109" i="13"/>
  <c r="F13" i="12" s="1"/>
  <c r="BA109" i="13"/>
  <c r="E13" i="12" s="1"/>
  <c r="K109" i="13"/>
  <c r="I109"/>
  <c r="BE87"/>
  <c r="BD87"/>
  <c r="BC87"/>
  <c r="BB87"/>
  <c r="BA87"/>
  <c r="K87"/>
  <c r="I87"/>
  <c r="G87"/>
  <c r="BE86"/>
  <c r="BE95" s="1"/>
  <c r="I12" i="12" s="1"/>
  <c r="BD86" i="13"/>
  <c r="BD95" s="1"/>
  <c r="H12" i="12" s="1"/>
  <c r="BC86" i="13"/>
  <c r="BB86"/>
  <c r="BB95" s="1"/>
  <c r="F12" i="12" s="1"/>
  <c r="BA86" i="13"/>
  <c r="K86"/>
  <c r="I86"/>
  <c r="G86"/>
  <c r="B12" i="12"/>
  <c r="A12"/>
  <c r="BC95" i="13"/>
  <c r="G12" i="12" s="1"/>
  <c r="BA95" i="13"/>
  <c r="E12" i="12" s="1"/>
  <c r="K95" i="13"/>
  <c r="I95"/>
  <c r="G95"/>
  <c r="BE80"/>
  <c r="BD80"/>
  <c r="BC80"/>
  <c r="BB80"/>
  <c r="BA80"/>
  <c r="K80"/>
  <c r="I80"/>
  <c r="G80"/>
  <c r="BE78"/>
  <c r="BD78"/>
  <c r="BD84" s="1"/>
  <c r="H11" i="12" s="1"/>
  <c r="BC78" i="13"/>
  <c r="BC84" s="1"/>
  <c r="G11" i="12" s="1"/>
  <c r="BB78" i="13"/>
  <c r="BA78"/>
  <c r="BA84" s="1"/>
  <c r="E11" i="12" s="1"/>
  <c r="K78" i="13"/>
  <c r="I78"/>
  <c r="G78"/>
  <c r="B11" i="12"/>
  <c r="A11"/>
  <c r="BE84" i="13"/>
  <c r="I11" i="12" s="1"/>
  <c r="BB84" i="13"/>
  <c r="F11" i="12" s="1"/>
  <c r="K84" i="13"/>
  <c r="I84"/>
  <c r="G84"/>
  <c r="BE75"/>
  <c r="BD75"/>
  <c r="BC75"/>
  <c r="BB75"/>
  <c r="K75"/>
  <c r="I75"/>
  <c r="G75"/>
  <c r="BA75" s="1"/>
  <c r="BE74"/>
  <c r="BD74"/>
  <c r="BC74"/>
  <c r="BB74"/>
  <c r="K74"/>
  <c r="I74"/>
  <c r="G74"/>
  <c r="BA74" s="1"/>
  <c r="BE73"/>
  <c r="BD73"/>
  <c r="BC73"/>
  <c r="BB73"/>
  <c r="K73"/>
  <c r="I73"/>
  <c r="G73"/>
  <c r="BA73" s="1"/>
  <c r="BE71"/>
  <c r="BD71"/>
  <c r="BC71"/>
  <c r="BC76" s="1"/>
  <c r="G10" i="12" s="1"/>
  <c r="BB71" i="13"/>
  <c r="BB76" s="1"/>
  <c r="F10" i="12" s="1"/>
  <c r="K71" i="13"/>
  <c r="K76" s="1"/>
  <c r="I71"/>
  <c r="G71"/>
  <c r="BA71" s="1"/>
  <c r="B10" i="12"/>
  <c r="A10"/>
  <c r="BE76" i="13"/>
  <c r="I10" i="12" s="1"/>
  <c r="BD76" i="13"/>
  <c r="H10" i="12" s="1"/>
  <c r="I76" i="13"/>
  <c r="G76"/>
  <c r="BE67"/>
  <c r="BD67"/>
  <c r="BC67"/>
  <c r="BB67"/>
  <c r="K67"/>
  <c r="I67"/>
  <c r="G67"/>
  <c r="BA67" s="1"/>
  <c r="BE64"/>
  <c r="BD64"/>
  <c r="BC64"/>
  <c r="BB64"/>
  <c r="K64"/>
  <c r="I64"/>
  <c r="G64"/>
  <c r="BA64" s="1"/>
  <c r="BE63"/>
  <c r="BD63"/>
  <c r="BC63"/>
  <c r="BB63"/>
  <c r="K63"/>
  <c r="I63"/>
  <c r="G63"/>
  <c r="BA63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44"/>
  <c r="BD44"/>
  <c r="BC44"/>
  <c r="BB44"/>
  <c r="K44"/>
  <c r="I44"/>
  <c r="G44"/>
  <c r="BA44" s="1"/>
  <c r="BE37"/>
  <c r="BD37"/>
  <c r="BC37"/>
  <c r="BB37"/>
  <c r="K37"/>
  <c r="I37"/>
  <c r="G37"/>
  <c r="BA37" s="1"/>
  <c r="BE34"/>
  <c r="BD34"/>
  <c r="BC34"/>
  <c r="BB34"/>
  <c r="K34"/>
  <c r="I34"/>
  <c r="I69" s="1"/>
  <c r="G34"/>
  <c r="BA34" s="1"/>
  <c r="B9" i="12"/>
  <c r="A9"/>
  <c r="BE69" i="13"/>
  <c r="I9" i="12" s="1"/>
  <c r="BD69" i="13"/>
  <c r="H9" i="12" s="1"/>
  <c r="BC69" i="13"/>
  <c r="G9" i="12" s="1"/>
  <c r="BB69" i="13"/>
  <c r="F9" i="12" s="1"/>
  <c r="K69" i="13"/>
  <c r="G69"/>
  <c r="BE31"/>
  <c r="BD31"/>
  <c r="BC31"/>
  <c r="BB31"/>
  <c r="K31"/>
  <c r="I31"/>
  <c r="G31"/>
  <c r="BA31" s="1"/>
  <c r="BE29"/>
  <c r="BD29"/>
  <c r="BC29"/>
  <c r="BB29"/>
  <c r="K29"/>
  <c r="I29"/>
  <c r="G29"/>
  <c r="BA29" s="1"/>
  <c r="BE27"/>
  <c r="BD27"/>
  <c r="BC27"/>
  <c r="BB27"/>
  <c r="K27"/>
  <c r="K32" s="1"/>
  <c r="I27"/>
  <c r="G27"/>
  <c r="G32" s="1"/>
  <c r="B8" i="12"/>
  <c r="A8"/>
  <c r="BE32" i="13"/>
  <c r="I8" i="12" s="1"/>
  <c r="BD32" i="13"/>
  <c r="H8" i="12" s="1"/>
  <c r="BC32" i="13"/>
  <c r="G8" i="12" s="1"/>
  <c r="BB32" i="13"/>
  <c r="F8" i="12" s="1"/>
  <c r="I32" i="13"/>
  <c r="BE23"/>
  <c r="BD23"/>
  <c r="BC23"/>
  <c r="BB23"/>
  <c r="BA23"/>
  <c r="K23"/>
  <c r="I23"/>
  <c r="G23"/>
  <c r="BE22"/>
  <c r="BD22"/>
  <c r="BC22"/>
  <c r="BB22"/>
  <c r="BA22"/>
  <c r="K22"/>
  <c r="I22"/>
  <c r="G22"/>
  <c r="BE21"/>
  <c r="BD21"/>
  <c r="BC21"/>
  <c r="BB21"/>
  <c r="BA21"/>
  <c r="K21"/>
  <c r="I21"/>
  <c r="G21"/>
  <c r="BE20"/>
  <c r="BD20"/>
  <c r="BC20"/>
  <c r="BB20"/>
  <c r="BA20"/>
  <c r="K20"/>
  <c r="I20"/>
  <c r="G20"/>
  <c r="BE18"/>
  <c r="BD18"/>
  <c r="BC18"/>
  <c r="BB18"/>
  <c r="BA18"/>
  <c r="K18"/>
  <c r="I18"/>
  <c r="G18"/>
  <c r="BE17"/>
  <c r="BD17"/>
  <c r="BC17"/>
  <c r="BB17"/>
  <c r="BA17"/>
  <c r="K17"/>
  <c r="I17"/>
  <c r="G17"/>
  <c r="BE15"/>
  <c r="BD15"/>
  <c r="BC15"/>
  <c r="BB15"/>
  <c r="BA15"/>
  <c r="K15"/>
  <c r="I15"/>
  <c r="G15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E25" s="1"/>
  <c r="I7" i="12" s="1"/>
  <c r="BD8" i="13"/>
  <c r="BC8"/>
  <c r="BB8"/>
  <c r="BA8"/>
  <c r="K8"/>
  <c r="I8"/>
  <c r="I25" s="1"/>
  <c r="G8"/>
  <c r="B7" i="12"/>
  <c r="A7"/>
  <c r="BD25" i="13"/>
  <c r="H7" i="12" s="1"/>
  <c r="BC25" i="13"/>
  <c r="G7" i="12" s="1"/>
  <c r="BB25" i="13"/>
  <c r="F7" i="12" s="1"/>
  <c r="BA25" i="13"/>
  <c r="E7" i="12" s="1"/>
  <c r="K25" i="13"/>
  <c r="G25"/>
  <c r="E4"/>
  <c r="F3"/>
  <c r="G23" i="11"/>
  <c r="C33"/>
  <c r="F33" s="1"/>
  <c r="C31"/>
  <c r="G7"/>
  <c r="H42" i="9"/>
  <c r="I41"/>
  <c r="G21" i="8"/>
  <c r="D21"/>
  <c r="I40" i="9"/>
  <c r="D20" i="8"/>
  <c r="I39" i="9"/>
  <c r="G20" i="8" s="1"/>
  <c r="D19"/>
  <c r="I38" i="9"/>
  <c r="G19" i="8" s="1"/>
  <c r="G18"/>
  <c r="D18"/>
  <c r="I37" i="9"/>
  <c r="G17" i="8"/>
  <c r="D17"/>
  <c r="I36" i="9"/>
  <c r="D16" i="8"/>
  <c r="I35" i="9"/>
  <c r="G16" i="8" s="1"/>
  <c r="D15"/>
  <c r="I34" i="9"/>
  <c r="G15" i="8" s="1"/>
  <c r="BE198" i="10"/>
  <c r="BD198"/>
  <c r="BC198"/>
  <c r="BB198"/>
  <c r="BA198"/>
  <c r="K198"/>
  <c r="I198"/>
  <c r="G198"/>
  <c r="BE196"/>
  <c r="BD196"/>
  <c r="BC196"/>
  <c r="BB196"/>
  <c r="BA196"/>
  <c r="K196"/>
  <c r="I196"/>
  <c r="G196"/>
  <c r="BE195"/>
  <c r="BD195"/>
  <c r="BC195"/>
  <c r="BC199" s="1"/>
  <c r="G28" i="9" s="1"/>
  <c r="BB195" i="10"/>
  <c r="BB199" s="1"/>
  <c r="F28" i="9" s="1"/>
  <c r="BA195" i="10"/>
  <c r="K195"/>
  <c r="I195"/>
  <c r="G195"/>
  <c r="B28" i="9"/>
  <c r="A28"/>
  <c r="BE199" i="10"/>
  <c r="I28" i="9" s="1"/>
  <c r="BD199" i="10"/>
  <c r="H28" i="9" s="1"/>
  <c r="BA199" i="10"/>
  <c r="E28" i="9" s="1"/>
  <c r="K199" i="10"/>
  <c r="I199"/>
  <c r="G199"/>
  <c r="BE191"/>
  <c r="BC191"/>
  <c r="BB191"/>
  <c r="BB193" s="1"/>
  <c r="F27" i="9" s="1"/>
  <c r="BA191" i="10"/>
  <c r="BA193" s="1"/>
  <c r="E27" i="9" s="1"/>
  <c r="K191" i="10"/>
  <c r="I191"/>
  <c r="G191"/>
  <c r="BD191" s="1"/>
  <c r="BD193" s="1"/>
  <c r="H27" i="9" s="1"/>
  <c r="B27"/>
  <c r="A27"/>
  <c r="BE193" i="10"/>
  <c r="I27" i="9" s="1"/>
  <c r="BC193" i="10"/>
  <c r="G27" i="9" s="1"/>
  <c r="K193" i="10"/>
  <c r="I193"/>
  <c r="G193"/>
  <c r="BE188"/>
  <c r="BD188"/>
  <c r="BC188"/>
  <c r="BA188"/>
  <c r="K188"/>
  <c r="I188"/>
  <c r="G188"/>
  <c r="BB188" s="1"/>
  <c r="BE187"/>
  <c r="BD187"/>
  <c r="BC187"/>
  <c r="BC189" s="1"/>
  <c r="G26" i="9" s="1"/>
  <c r="BA187" i="10"/>
  <c r="BA189" s="1"/>
  <c r="E26" i="9" s="1"/>
  <c r="K187" i="10"/>
  <c r="K189" s="1"/>
  <c r="I187"/>
  <c r="G187"/>
  <c r="BB187" s="1"/>
  <c r="BB189" s="1"/>
  <c r="F26" i="9" s="1"/>
  <c r="B26"/>
  <c r="A26"/>
  <c r="BE189" i="10"/>
  <c r="I26" i="9" s="1"/>
  <c r="BD189" i="10"/>
  <c r="H26" i="9" s="1"/>
  <c r="I189" i="10"/>
  <c r="G189"/>
  <c r="BE184"/>
  <c r="BD184"/>
  <c r="BC184"/>
  <c r="BB184"/>
  <c r="BB185" s="1"/>
  <c r="F25" i="9" s="1"/>
  <c r="K184" i="10"/>
  <c r="K185" s="1"/>
  <c r="I184"/>
  <c r="I185" s="1"/>
  <c r="G184"/>
  <c r="BA184" s="1"/>
  <c r="BA185" s="1"/>
  <c r="E25" i="9" s="1"/>
  <c r="B25"/>
  <c r="A25"/>
  <c r="BE185" i="10"/>
  <c r="I25" i="9" s="1"/>
  <c r="BD185" i="10"/>
  <c r="H25" i="9" s="1"/>
  <c r="BC185" i="10"/>
  <c r="G25" i="9" s="1"/>
  <c r="G185" i="10"/>
  <c r="BE181"/>
  <c r="BD181"/>
  <c r="BC181"/>
  <c r="BB181"/>
  <c r="K181"/>
  <c r="I181"/>
  <c r="I182" s="1"/>
  <c r="G181"/>
  <c r="G182" s="1"/>
  <c r="B24" i="9"/>
  <c r="A24"/>
  <c r="BE182" i="10"/>
  <c r="I24" i="9" s="1"/>
  <c r="BD182" i="10"/>
  <c r="H24" i="9" s="1"/>
  <c r="BC182" i="10"/>
  <c r="G24" i="9" s="1"/>
  <c r="BB182" i="10"/>
  <c r="F24" i="9" s="1"/>
  <c r="K182" i="10"/>
  <c r="BE178"/>
  <c r="BE179" s="1"/>
  <c r="I23" i="9" s="1"/>
  <c r="BD178" i="10"/>
  <c r="BC178"/>
  <c r="BB178"/>
  <c r="K178"/>
  <c r="K179" s="1"/>
  <c r="I178"/>
  <c r="G178"/>
  <c r="G179" s="1"/>
  <c r="B23" i="9"/>
  <c r="A23"/>
  <c r="BD179" i="10"/>
  <c r="H23" i="9" s="1"/>
  <c r="BC179" i="10"/>
  <c r="G23" i="9" s="1"/>
  <c r="BB179" i="10"/>
  <c r="F23" i="9" s="1"/>
  <c r="I179" i="10"/>
  <c r="BE174"/>
  <c r="BE176" s="1"/>
  <c r="I22" i="9" s="1"/>
  <c r="BD174" i="10"/>
  <c r="BD176" s="1"/>
  <c r="H22" i="9" s="1"/>
  <c r="BC174" i="10"/>
  <c r="BB174"/>
  <c r="BA174"/>
  <c r="K174"/>
  <c r="I174"/>
  <c r="I176" s="1"/>
  <c r="G174"/>
  <c r="B22" i="9"/>
  <c r="A22"/>
  <c r="BC176" i="10"/>
  <c r="G22" i="9" s="1"/>
  <c r="BB176" i="10"/>
  <c r="F22" i="9" s="1"/>
  <c r="BA176" i="10"/>
  <c r="E22" i="9" s="1"/>
  <c r="K176" i="10"/>
  <c r="G176"/>
  <c r="BE171"/>
  <c r="BD171"/>
  <c r="BC171"/>
  <c r="BB171"/>
  <c r="BA171"/>
  <c r="K171"/>
  <c r="I171"/>
  <c r="G171"/>
  <c r="BE168"/>
  <c r="BD168"/>
  <c r="BC168"/>
  <c r="BB168"/>
  <c r="BA168"/>
  <c r="K168"/>
  <c r="I168"/>
  <c r="G168"/>
  <c r="BE166"/>
  <c r="BD166"/>
  <c r="BC166"/>
  <c r="BB166"/>
  <c r="BA166"/>
  <c r="K166"/>
  <c r="I166"/>
  <c r="G166"/>
  <c r="BE163"/>
  <c r="BD163"/>
  <c r="BC163"/>
  <c r="BB163"/>
  <c r="BA163"/>
  <c r="K163"/>
  <c r="I163"/>
  <c r="G163"/>
  <c r="BE162"/>
  <c r="BD162"/>
  <c r="BC162"/>
  <c r="BB162"/>
  <c r="BA162"/>
  <c r="K162"/>
  <c r="I162"/>
  <c r="G162"/>
  <c r="BE160"/>
  <c r="BD160"/>
  <c r="BC160"/>
  <c r="BB160"/>
  <c r="BA160"/>
  <c r="K160"/>
  <c r="I160"/>
  <c r="G160"/>
  <c r="BE157"/>
  <c r="BD157"/>
  <c r="BC157"/>
  <c r="BB157"/>
  <c r="BA157"/>
  <c r="K157"/>
  <c r="I157"/>
  <c r="G157"/>
  <c r="BE152"/>
  <c r="BD152"/>
  <c r="BC152"/>
  <c r="BB152"/>
  <c r="BA152"/>
  <c r="K152"/>
  <c r="I152"/>
  <c r="G152"/>
  <c r="BE150"/>
  <c r="BD150"/>
  <c r="BD172" s="1"/>
  <c r="H21" i="9" s="1"/>
  <c r="BC150" i="10"/>
  <c r="BC172" s="1"/>
  <c r="G21" i="9" s="1"/>
  <c r="BB150" i="10"/>
  <c r="BA150"/>
  <c r="K150"/>
  <c r="I150"/>
  <c r="G150"/>
  <c r="G172" s="1"/>
  <c r="B21" i="9"/>
  <c r="A21"/>
  <c r="BE172" i="10"/>
  <c r="I21" i="9" s="1"/>
  <c r="BB172" i="10"/>
  <c r="F21" i="9" s="1"/>
  <c r="BA172" i="10"/>
  <c r="E21" i="9" s="1"/>
  <c r="K172" i="10"/>
  <c r="I172"/>
  <c r="BE145"/>
  <c r="BE148" s="1"/>
  <c r="I20" i="9" s="1"/>
  <c r="BD145" i="10"/>
  <c r="BC145"/>
  <c r="BC148" s="1"/>
  <c r="G20" i="9" s="1"/>
  <c r="BB145" i="10"/>
  <c r="BB148" s="1"/>
  <c r="F20" i="9" s="1"/>
  <c r="BA145" i="10"/>
  <c r="K145"/>
  <c r="I145"/>
  <c r="G145"/>
  <c r="B20" i="9"/>
  <c r="A20"/>
  <c r="BD148" i="10"/>
  <c r="H20" i="9" s="1"/>
  <c r="BA148" i="10"/>
  <c r="E20" i="9" s="1"/>
  <c r="K148" i="10"/>
  <c r="I148"/>
  <c r="G148"/>
  <c r="BE140"/>
  <c r="BD140"/>
  <c r="BC140"/>
  <c r="BB140"/>
  <c r="BA140"/>
  <c r="K140"/>
  <c r="I140"/>
  <c r="G140"/>
  <c r="BE139"/>
  <c r="BD139"/>
  <c r="BC139"/>
  <c r="BB139"/>
  <c r="BA139"/>
  <c r="K139"/>
  <c r="I139"/>
  <c r="G139"/>
  <c r="BE138"/>
  <c r="BD138"/>
  <c r="BC138"/>
  <c r="BB138"/>
  <c r="BA138"/>
  <c r="K138"/>
  <c r="I138"/>
  <c r="G138"/>
  <c r="BE137"/>
  <c r="BD137"/>
  <c r="BD143" s="1"/>
  <c r="H19" i="9" s="1"/>
  <c r="BC137" i="10"/>
  <c r="BB137"/>
  <c r="BB143" s="1"/>
  <c r="F19" i="9" s="1"/>
  <c r="BA137" i="10"/>
  <c r="BA143" s="1"/>
  <c r="E19" i="9" s="1"/>
  <c r="K137" i="10"/>
  <c r="I137"/>
  <c r="G137"/>
  <c r="B19" i="9"/>
  <c r="A19"/>
  <c r="BE143" i="10"/>
  <c r="I19" i="9" s="1"/>
  <c r="BC143" i="10"/>
  <c r="G19" i="9" s="1"/>
  <c r="K143" i="10"/>
  <c r="I143"/>
  <c r="G143"/>
  <c r="BE133"/>
  <c r="BD133"/>
  <c r="BC133"/>
  <c r="BB133"/>
  <c r="K133"/>
  <c r="I133"/>
  <c r="G133"/>
  <c r="BA133" s="1"/>
  <c r="BE132"/>
  <c r="BD132"/>
  <c r="BC132"/>
  <c r="BB132"/>
  <c r="K132"/>
  <c r="I132"/>
  <c r="G132"/>
  <c r="BA132" s="1"/>
  <c r="BE131"/>
  <c r="BD131"/>
  <c r="BC131"/>
  <c r="BC135" s="1"/>
  <c r="G18" i="9" s="1"/>
  <c r="BB131" i="10"/>
  <c r="K131"/>
  <c r="K135" s="1"/>
  <c r="I131"/>
  <c r="G131"/>
  <c r="BA131" s="1"/>
  <c r="BA135" s="1"/>
  <c r="E18" i="9" s="1"/>
  <c r="B18"/>
  <c r="A18"/>
  <c r="BE135" i="10"/>
  <c r="I18" i="9" s="1"/>
  <c r="BD135" i="10"/>
  <c r="H18" i="9" s="1"/>
  <c r="BB135" i="10"/>
  <c r="F18" i="9" s="1"/>
  <c r="I135" i="10"/>
  <c r="G135"/>
  <c r="BE127"/>
  <c r="BD127"/>
  <c r="BC127"/>
  <c r="BB127"/>
  <c r="K127"/>
  <c r="I127"/>
  <c r="G127"/>
  <c r="BA127" s="1"/>
  <c r="BE125"/>
  <c r="BD125"/>
  <c r="BC125"/>
  <c r="BB125"/>
  <c r="K125"/>
  <c r="I125"/>
  <c r="G125"/>
  <c r="BA125" s="1"/>
  <c r="BE123"/>
  <c r="BD123"/>
  <c r="BC123"/>
  <c r="BB123"/>
  <c r="K123"/>
  <c r="I123"/>
  <c r="G123"/>
  <c r="BA123" s="1"/>
  <c r="BE121"/>
  <c r="BD121"/>
  <c r="BC121"/>
  <c r="BB121"/>
  <c r="BB129" s="1"/>
  <c r="F17" i="9" s="1"/>
  <c r="K121" i="10"/>
  <c r="K129" s="1"/>
  <c r="I121"/>
  <c r="I129" s="1"/>
  <c r="G121"/>
  <c r="BA121" s="1"/>
  <c r="B17" i="9"/>
  <c r="A17"/>
  <c r="BE129" i="10"/>
  <c r="I17" i="9" s="1"/>
  <c r="BD129" i="10"/>
  <c r="H17" i="9" s="1"/>
  <c r="BC129" i="10"/>
  <c r="G17" i="9" s="1"/>
  <c r="G129" i="10"/>
  <c r="BE117"/>
  <c r="BD117"/>
  <c r="BC117"/>
  <c r="BB117"/>
  <c r="K117"/>
  <c r="I117"/>
  <c r="I119" s="1"/>
  <c r="G117"/>
  <c r="G119" s="1"/>
  <c r="B16" i="9"/>
  <c r="A16"/>
  <c r="BE119" i="10"/>
  <c r="I16" i="9" s="1"/>
  <c r="BD119" i="10"/>
  <c r="H16" i="9" s="1"/>
  <c r="BC119" i="10"/>
  <c r="G16" i="9" s="1"/>
  <c r="BB119" i="10"/>
  <c r="F16" i="9" s="1"/>
  <c r="K119" i="10"/>
  <c r="BE113"/>
  <c r="BD113"/>
  <c r="BC113"/>
  <c r="BB113"/>
  <c r="K113"/>
  <c r="I113"/>
  <c r="G113"/>
  <c r="BA113" s="1"/>
  <c r="BE110"/>
  <c r="BD110"/>
  <c r="BC110"/>
  <c r="BB110"/>
  <c r="K110"/>
  <c r="I110"/>
  <c r="G110"/>
  <c r="BA110" s="1"/>
  <c r="BE107"/>
  <c r="BD107"/>
  <c r="BC107"/>
  <c r="BB107"/>
  <c r="K107"/>
  <c r="I107"/>
  <c r="G107"/>
  <c r="BA107" s="1"/>
  <c r="BE105"/>
  <c r="BD105"/>
  <c r="BC105"/>
  <c r="BB105"/>
  <c r="K105"/>
  <c r="I105"/>
  <c r="G105"/>
  <c r="BA105" s="1"/>
  <c r="BE102"/>
  <c r="BE115" s="1"/>
  <c r="I15" i="9" s="1"/>
  <c r="BD102" i="10"/>
  <c r="BC102"/>
  <c r="BB102"/>
  <c r="K102"/>
  <c r="K115" s="1"/>
  <c r="I102"/>
  <c r="G102"/>
  <c r="G115" s="1"/>
  <c r="B15" i="9"/>
  <c r="A15"/>
  <c r="BD115" i="10"/>
  <c r="H15" i="9" s="1"/>
  <c r="BC115" i="10"/>
  <c r="G15" i="9" s="1"/>
  <c r="BB115" i="10"/>
  <c r="F15" i="9" s="1"/>
  <c r="I115" i="10"/>
  <c r="BE98"/>
  <c r="BE100" s="1"/>
  <c r="I14" i="9" s="1"/>
  <c r="BD98" i="10"/>
  <c r="BD100" s="1"/>
  <c r="H14" i="9" s="1"/>
  <c r="BC98" i="10"/>
  <c r="BB98"/>
  <c r="BA98"/>
  <c r="K98"/>
  <c r="I98"/>
  <c r="I100" s="1"/>
  <c r="G98"/>
  <c r="B14" i="9"/>
  <c r="A14"/>
  <c r="BC100" i="10"/>
  <c r="G14" i="9" s="1"/>
  <c r="BB100" i="10"/>
  <c r="F14" i="9" s="1"/>
  <c r="BA100" i="10"/>
  <c r="E14" i="9" s="1"/>
  <c r="K100" i="10"/>
  <c r="G100"/>
  <c r="BE95"/>
  <c r="BD95"/>
  <c r="BD96" s="1"/>
  <c r="H13" i="9" s="1"/>
  <c r="BC95" i="10"/>
  <c r="BC96" s="1"/>
  <c r="G13" i="9" s="1"/>
  <c r="BB95" i="10"/>
  <c r="BA95"/>
  <c r="K95"/>
  <c r="I95"/>
  <c r="G95"/>
  <c r="G96" s="1"/>
  <c r="B13" i="9"/>
  <c r="A13"/>
  <c r="BE96" i="10"/>
  <c r="I13" i="9" s="1"/>
  <c r="BB96" i="10"/>
  <c r="F13" i="9" s="1"/>
  <c r="BA96" i="10"/>
  <c r="E13" i="9" s="1"/>
  <c r="K96" i="10"/>
  <c r="I96"/>
  <c r="BE91"/>
  <c r="BD91"/>
  <c r="BC91"/>
  <c r="BB91"/>
  <c r="BA91"/>
  <c r="K91"/>
  <c r="I91"/>
  <c r="G91"/>
  <c r="BE89"/>
  <c r="BD89"/>
  <c r="BC89"/>
  <c r="BB89"/>
  <c r="BA89"/>
  <c r="K89"/>
  <c r="I89"/>
  <c r="G89"/>
  <c r="BE88"/>
  <c r="BD88"/>
  <c r="BC88"/>
  <c r="BB88"/>
  <c r="BA88"/>
  <c r="K88"/>
  <c r="I88"/>
  <c r="G88"/>
  <c r="BE86"/>
  <c r="BD86"/>
  <c r="BC86"/>
  <c r="BB86"/>
  <c r="BA86"/>
  <c r="K86"/>
  <c r="I86"/>
  <c r="G86"/>
  <c r="BE82"/>
  <c r="BD82"/>
  <c r="BC82"/>
  <c r="BB82"/>
  <c r="BA82"/>
  <c r="K82"/>
  <c r="I82"/>
  <c r="G82"/>
  <c r="BE81"/>
  <c r="BE93" s="1"/>
  <c r="I12" i="9" s="1"/>
  <c r="BD81" i="10"/>
  <c r="BC81"/>
  <c r="BC93" s="1"/>
  <c r="G12" i="9" s="1"/>
  <c r="BB81" i="10"/>
  <c r="BB93" s="1"/>
  <c r="F12" i="9" s="1"/>
  <c r="BA81" i="10"/>
  <c r="K81"/>
  <c r="I81"/>
  <c r="G81"/>
  <c r="B12" i="9"/>
  <c r="A12"/>
  <c r="BD93" i="10"/>
  <c r="H12" i="9" s="1"/>
  <c r="BA93" i="10"/>
  <c r="E12" i="9" s="1"/>
  <c r="K93" i="10"/>
  <c r="I93"/>
  <c r="G93"/>
  <c r="BE71"/>
  <c r="BD71"/>
  <c r="BC71"/>
  <c r="BB71"/>
  <c r="BA71"/>
  <c r="K71"/>
  <c r="I71"/>
  <c r="G71"/>
  <c r="BE70"/>
  <c r="BD70"/>
  <c r="BD79" s="1"/>
  <c r="H11" i="9" s="1"/>
  <c r="BC70" i="10"/>
  <c r="BB70"/>
  <c r="BB79" s="1"/>
  <c r="F11" i="9" s="1"/>
  <c r="BA70" i="10"/>
  <c r="BA79" s="1"/>
  <c r="E11" i="9" s="1"/>
  <c r="K70" i="10"/>
  <c r="I70"/>
  <c r="G70"/>
  <c r="B11" i="9"/>
  <c r="A11"/>
  <c r="BE79" i="10"/>
  <c r="I11" i="9" s="1"/>
  <c r="BC79" i="10"/>
  <c r="G11" i="9" s="1"/>
  <c r="K79" i="10"/>
  <c r="I79"/>
  <c r="G79"/>
  <c r="BE64"/>
  <c r="BD64"/>
  <c r="BC64"/>
  <c r="BB64"/>
  <c r="K64"/>
  <c r="I64"/>
  <c r="G64"/>
  <c r="BA64" s="1"/>
  <c r="BE62"/>
  <c r="BD62"/>
  <c r="BC62"/>
  <c r="BC68" s="1"/>
  <c r="G10" i="9" s="1"/>
  <c r="BB62" i="10"/>
  <c r="K62"/>
  <c r="K68" s="1"/>
  <c r="I62"/>
  <c r="G62"/>
  <c r="BA62" s="1"/>
  <c r="B10" i="9"/>
  <c r="A10"/>
  <c r="BE68" i="10"/>
  <c r="I10" i="9" s="1"/>
  <c r="BD68" i="10"/>
  <c r="H10" i="9" s="1"/>
  <c r="BB68" i="10"/>
  <c r="F10" i="9" s="1"/>
  <c r="I68" i="10"/>
  <c r="G68"/>
  <c r="BE59"/>
  <c r="BD59"/>
  <c r="BC59"/>
  <c r="BB59"/>
  <c r="K59"/>
  <c r="I59"/>
  <c r="G59"/>
  <c r="BA59" s="1"/>
  <c r="BE53"/>
  <c r="BD53"/>
  <c r="BC53"/>
  <c r="BB53"/>
  <c r="K53"/>
  <c r="I53"/>
  <c r="G53"/>
  <c r="BA53" s="1"/>
  <c r="BE52"/>
  <c r="BD52"/>
  <c r="BC52"/>
  <c r="BB52"/>
  <c r="K52"/>
  <c r="I52"/>
  <c r="G52"/>
  <c r="BA52" s="1"/>
  <c r="BE42"/>
  <c r="BD42"/>
  <c r="BC42"/>
  <c r="BB42"/>
  <c r="K42"/>
  <c r="I42"/>
  <c r="G42"/>
  <c r="BA42" s="1"/>
  <c r="BE36"/>
  <c r="BD36"/>
  <c r="BC36"/>
  <c r="BB36"/>
  <c r="BB60" s="1"/>
  <c r="F9" i="9" s="1"/>
  <c r="K36" i="10"/>
  <c r="K60" s="1"/>
  <c r="I36"/>
  <c r="I60" s="1"/>
  <c r="G36"/>
  <c r="BA36" s="1"/>
  <c r="B9" i="9"/>
  <c r="A9"/>
  <c r="BE60" i="10"/>
  <c r="I9" i="9" s="1"/>
  <c r="BD60" i="10"/>
  <c r="H9" i="9" s="1"/>
  <c r="BC60" i="10"/>
  <c r="G9" i="9" s="1"/>
  <c r="G60" i="10"/>
  <c r="BE33"/>
  <c r="BD33"/>
  <c r="BC33"/>
  <c r="BB33"/>
  <c r="K33"/>
  <c r="I33"/>
  <c r="G33"/>
  <c r="BA33" s="1"/>
  <c r="BE31"/>
  <c r="BD31"/>
  <c r="BC31"/>
  <c r="BB31"/>
  <c r="K31"/>
  <c r="I31"/>
  <c r="G31"/>
  <c r="BA31" s="1"/>
  <c r="BE29"/>
  <c r="BD29"/>
  <c r="BC29"/>
  <c r="BB29"/>
  <c r="K29"/>
  <c r="I29"/>
  <c r="I34" s="1"/>
  <c r="G29"/>
  <c r="G34" s="1"/>
  <c r="B8" i="9"/>
  <c r="A8"/>
  <c r="BE34" i="10"/>
  <c r="I8" i="9" s="1"/>
  <c r="BD34" i="10"/>
  <c r="H8" i="9" s="1"/>
  <c r="BC34" i="10"/>
  <c r="G8" i="9" s="1"/>
  <c r="BB34" i="10"/>
  <c r="F8" i="9" s="1"/>
  <c r="K34" i="10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2"/>
  <c r="BD22"/>
  <c r="BC22"/>
  <c r="BB22"/>
  <c r="K22"/>
  <c r="I22"/>
  <c r="G22"/>
  <c r="BA22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7"/>
  <c r="BD17"/>
  <c r="BC17"/>
  <c r="BB17"/>
  <c r="K17"/>
  <c r="I17"/>
  <c r="G17"/>
  <c r="BA17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E27" s="1"/>
  <c r="I7" i="9" s="1"/>
  <c r="BD8" i="10"/>
  <c r="BC8"/>
  <c r="BB8"/>
  <c r="K8"/>
  <c r="K27" s="1"/>
  <c r="I8"/>
  <c r="G8"/>
  <c r="G27" s="1"/>
  <c r="B7" i="9"/>
  <c r="A7"/>
  <c r="BD27" i="10"/>
  <c r="H7" i="9" s="1"/>
  <c r="BC27" i="10"/>
  <c r="G7" i="9" s="1"/>
  <c r="BB27" i="10"/>
  <c r="F7" i="9" s="1"/>
  <c r="I27" i="10"/>
  <c r="E4"/>
  <c r="F3"/>
  <c r="G23" i="8"/>
  <c r="C33"/>
  <c r="F33" s="1"/>
  <c r="C31"/>
  <c r="G7"/>
  <c r="H41" i="6"/>
  <c r="G23" i="5" s="1"/>
  <c r="I40" i="6"/>
  <c r="G21" i="5"/>
  <c r="D21"/>
  <c r="I39" i="6"/>
  <c r="G20" i="5"/>
  <c r="D20"/>
  <c r="I38" i="6"/>
  <c r="D19" i="5"/>
  <c r="I37" i="6"/>
  <c r="G19" i="5" s="1"/>
  <c r="G18"/>
  <c r="D18"/>
  <c r="I36" i="6"/>
  <c r="G17" i="5"/>
  <c r="D17"/>
  <c r="I35" i="6"/>
  <c r="D16" i="5"/>
  <c r="I34" i="6"/>
  <c r="G16" i="5" s="1"/>
  <c r="G15"/>
  <c r="D15"/>
  <c r="I33" i="6"/>
  <c r="BE206" i="7"/>
  <c r="BD206"/>
  <c r="BC206"/>
  <c r="BB206"/>
  <c r="BA206"/>
  <c r="K206"/>
  <c r="I206"/>
  <c r="G206"/>
  <c r="BE204"/>
  <c r="BD204"/>
  <c r="BC204"/>
  <c r="BB204"/>
  <c r="BA204"/>
  <c r="K204"/>
  <c r="I204"/>
  <c r="G204"/>
  <c r="BE203"/>
  <c r="BE207" s="1"/>
  <c r="I27" i="6" s="1"/>
  <c r="BD203" i="7"/>
  <c r="BC203"/>
  <c r="BC207" s="1"/>
  <c r="G27" i="6" s="1"/>
  <c r="BB203" i="7"/>
  <c r="BB207" s="1"/>
  <c r="F27" i="6" s="1"/>
  <c r="BA203" i="7"/>
  <c r="K203"/>
  <c r="I203"/>
  <c r="G203"/>
  <c r="B27" i="6"/>
  <c r="A27"/>
  <c r="BD207" i="7"/>
  <c r="H27" i="6" s="1"/>
  <c r="BA207" i="7"/>
  <c r="E27" i="6" s="1"/>
  <c r="K207" i="7"/>
  <c r="I207"/>
  <c r="G207"/>
  <c r="BE200"/>
  <c r="BD200"/>
  <c r="BC200"/>
  <c r="BA200"/>
  <c r="K200"/>
  <c r="I200"/>
  <c r="G200"/>
  <c r="BB200" s="1"/>
  <c r="BE199"/>
  <c r="BD199"/>
  <c r="BD201" s="1"/>
  <c r="H26" i="6" s="1"/>
  <c r="BC199" i="7"/>
  <c r="BA199"/>
  <c r="BA201" s="1"/>
  <c r="E26" i="6" s="1"/>
  <c r="K199" i="7"/>
  <c r="I199"/>
  <c r="G199"/>
  <c r="BB199" s="1"/>
  <c r="BB201" s="1"/>
  <c r="F26" i="6" s="1"/>
  <c r="B26"/>
  <c r="A26"/>
  <c r="BE201" i="7"/>
  <c r="I26" i="6" s="1"/>
  <c r="BC201" i="7"/>
  <c r="G26" i="6" s="1"/>
  <c r="K201" i="7"/>
  <c r="I201"/>
  <c r="G201"/>
  <c r="BE196"/>
  <c r="BD196"/>
  <c r="BC196"/>
  <c r="BA196"/>
  <c r="K196"/>
  <c r="I196"/>
  <c r="G196"/>
  <c r="BB196" s="1"/>
  <c r="BE194"/>
  <c r="BD194"/>
  <c r="BC194"/>
  <c r="BA194"/>
  <c r="K194"/>
  <c r="I194"/>
  <c r="G194"/>
  <c r="BB194" s="1"/>
  <c r="BE190"/>
  <c r="BD190"/>
  <c r="BC190"/>
  <c r="BC197" s="1"/>
  <c r="G25" i="6" s="1"/>
  <c r="BA190" i="7"/>
  <c r="BA197" s="1"/>
  <c r="E25" i="6" s="1"/>
  <c r="K190" i="7"/>
  <c r="K197" s="1"/>
  <c r="I190"/>
  <c r="G190"/>
  <c r="BB190" s="1"/>
  <c r="BB197" s="1"/>
  <c r="F25" i="6" s="1"/>
  <c r="B25"/>
  <c r="A25"/>
  <c r="BE197" i="7"/>
  <c r="I25" i="6" s="1"/>
  <c r="BD197" i="7"/>
  <c r="H25" i="6" s="1"/>
  <c r="I197" i="7"/>
  <c r="G197"/>
  <c r="BE187"/>
  <c r="BD187"/>
  <c r="BC187"/>
  <c r="BB187"/>
  <c r="BB188" s="1"/>
  <c r="F24" i="6" s="1"/>
  <c r="K187" i="7"/>
  <c r="K188" s="1"/>
  <c r="I187"/>
  <c r="I188" s="1"/>
  <c r="G187"/>
  <c r="BA187" s="1"/>
  <c r="BA188" s="1"/>
  <c r="E24" i="6" s="1"/>
  <c r="B24"/>
  <c r="A24"/>
  <c r="BE188" i="7"/>
  <c r="I24" i="6" s="1"/>
  <c r="BD188" i="7"/>
  <c r="H24" i="6" s="1"/>
  <c r="BC188" i="7"/>
  <c r="G24" i="6" s="1"/>
  <c r="G188" i="7"/>
  <c r="BE184"/>
  <c r="BD184"/>
  <c r="BC184"/>
  <c r="BB184"/>
  <c r="K184"/>
  <c r="I184"/>
  <c r="I185" s="1"/>
  <c r="G184"/>
  <c r="G185" s="1"/>
  <c r="B23" i="6"/>
  <c r="A23"/>
  <c r="BE185" i="7"/>
  <c r="I23" i="6" s="1"/>
  <c r="BD185" i="7"/>
  <c r="H23" i="6" s="1"/>
  <c r="BC185" i="7"/>
  <c r="G23" i="6" s="1"/>
  <c r="BB185" i="7"/>
  <c r="F23" i="6" s="1"/>
  <c r="K185" i="7"/>
  <c r="BE180"/>
  <c r="BE182" s="1"/>
  <c r="I22" i="6" s="1"/>
  <c r="BD180" i="7"/>
  <c r="BC180"/>
  <c r="BB180"/>
  <c r="K180"/>
  <c r="K182" s="1"/>
  <c r="I180"/>
  <c r="G180"/>
  <c r="G182" s="1"/>
  <c r="B22" i="6"/>
  <c r="A22"/>
  <c r="BD182" i="7"/>
  <c r="H22" i="6" s="1"/>
  <c r="BC182" i="7"/>
  <c r="G22" i="6" s="1"/>
  <c r="BB182" i="7"/>
  <c r="F22" i="6" s="1"/>
  <c r="I182" i="7"/>
  <c r="BE176"/>
  <c r="BE178" s="1"/>
  <c r="I21" i="6" s="1"/>
  <c r="BD176" i="7"/>
  <c r="BD178" s="1"/>
  <c r="H21" i="6" s="1"/>
  <c r="BC176" i="7"/>
  <c r="BB176"/>
  <c r="BA176"/>
  <c r="K176"/>
  <c r="I176"/>
  <c r="I178" s="1"/>
  <c r="G176"/>
  <c r="B21" i="6"/>
  <c r="A21"/>
  <c r="BC178" i="7"/>
  <c r="G21" i="6" s="1"/>
  <c r="BB178" i="7"/>
  <c r="F21" i="6" s="1"/>
  <c r="BA178" i="7"/>
  <c r="E21" i="6" s="1"/>
  <c r="K178" i="7"/>
  <c r="G178"/>
  <c r="BE173"/>
  <c r="BD173"/>
  <c r="BC173"/>
  <c r="BB173"/>
  <c r="BA173"/>
  <c r="K173"/>
  <c r="I173"/>
  <c r="G173"/>
  <c r="BE171"/>
  <c r="BD171"/>
  <c r="BC171"/>
  <c r="BB171"/>
  <c r="BA171"/>
  <c r="K171"/>
  <c r="I171"/>
  <c r="G171"/>
  <c r="BE169"/>
  <c r="BD169"/>
  <c r="BC169"/>
  <c r="BB169"/>
  <c r="BA169"/>
  <c r="K169"/>
  <c r="I169"/>
  <c r="G169"/>
  <c r="BE166"/>
  <c r="BD166"/>
  <c r="BC166"/>
  <c r="BB166"/>
  <c r="BA166"/>
  <c r="K166"/>
  <c r="I166"/>
  <c r="G166"/>
  <c r="BE165"/>
  <c r="BD165"/>
  <c r="BC165"/>
  <c r="BB165"/>
  <c r="BA165"/>
  <c r="K165"/>
  <c r="I165"/>
  <c r="G165"/>
  <c r="BE163"/>
  <c r="BD163"/>
  <c r="BC163"/>
  <c r="BB163"/>
  <c r="BA163"/>
  <c r="K163"/>
  <c r="I163"/>
  <c r="G163"/>
  <c r="BE160"/>
  <c r="BD160"/>
  <c r="BC160"/>
  <c r="BB160"/>
  <c r="BA160"/>
  <c r="K160"/>
  <c r="I160"/>
  <c r="G160"/>
  <c r="BE154"/>
  <c r="BD154"/>
  <c r="BC154"/>
  <c r="BB154"/>
  <c r="BA154"/>
  <c r="K154"/>
  <c r="I154"/>
  <c r="G154"/>
  <c r="BE152"/>
  <c r="BD152"/>
  <c r="BC152"/>
  <c r="BB152"/>
  <c r="BA152"/>
  <c r="K152"/>
  <c r="I152"/>
  <c r="G152"/>
  <c r="BE151"/>
  <c r="BD151"/>
  <c r="BD174" s="1"/>
  <c r="H20" i="6" s="1"/>
  <c r="BC151" i="7"/>
  <c r="BC174" s="1"/>
  <c r="G20" i="6" s="1"/>
  <c r="BB151" i="7"/>
  <c r="BA151"/>
  <c r="K151"/>
  <c r="I151"/>
  <c r="G151"/>
  <c r="G174" s="1"/>
  <c r="B20" i="6"/>
  <c r="A20"/>
  <c r="BE174" i="7"/>
  <c r="I20" i="6" s="1"/>
  <c r="BB174" i="7"/>
  <c r="F20" i="6" s="1"/>
  <c r="BA174" i="7"/>
  <c r="E20" i="6" s="1"/>
  <c r="K174" i="7"/>
  <c r="I174"/>
  <c r="BE145"/>
  <c r="BE149" s="1"/>
  <c r="I19" i="6" s="1"/>
  <c r="BD145" i="7"/>
  <c r="BC145"/>
  <c r="BC149" s="1"/>
  <c r="G19" i="6" s="1"/>
  <c r="BB145" i="7"/>
  <c r="BB149" s="1"/>
  <c r="F19" i="6" s="1"/>
  <c r="BA145" i="7"/>
  <c r="K145"/>
  <c r="I145"/>
  <c r="G145"/>
  <c r="B19" i="6"/>
  <c r="A19"/>
  <c r="BD149" i="7"/>
  <c r="H19" i="6" s="1"/>
  <c r="BA149" i="7"/>
  <c r="E19" i="6" s="1"/>
  <c r="K149" i="7"/>
  <c r="I149"/>
  <c r="G149"/>
  <c r="BE139"/>
  <c r="BD139"/>
  <c r="BC139"/>
  <c r="BB139"/>
  <c r="BA139"/>
  <c r="K139"/>
  <c r="I139"/>
  <c r="G139"/>
  <c r="BE138"/>
  <c r="BD138"/>
  <c r="BC138"/>
  <c r="BB138"/>
  <c r="BA138"/>
  <c r="K138"/>
  <c r="I138"/>
  <c r="G138"/>
  <c r="BE137"/>
  <c r="BD137"/>
  <c r="BC137"/>
  <c r="BB137"/>
  <c r="BA137"/>
  <c r="K137"/>
  <c r="I137"/>
  <c r="G137"/>
  <c r="BE135"/>
  <c r="BD135"/>
  <c r="BD143" s="1"/>
  <c r="H18" i="6" s="1"/>
  <c r="BC135" i="7"/>
  <c r="BB135"/>
  <c r="BB143" s="1"/>
  <c r="F18" i="6" s="1"/>
  <c r="BA135" i="7"/>
  <c r="BA143" s="1"/>
  <c r="E18" i="6" s="1"/>
  <c r="K135" i="7"/>
  <c r="I135"/>
  <c r="G135"/>
  <c r="B18" i="6"/>
  <c r="A18"/>
  <c r="BE143" i="7"/>
  <c r="I18" i="6" s="1"/>
  <c r="BC143" i="7"/>
  <c r="G18" i="6" s="1"/>
  <c r="K143" i="7"/>
  <c r="I143"/>
  <c r="G143"/>
  <c r="BE131"/>
  <c r="BD131"/>
  <c r="BC131"/>
  <c r="BB131"/>
  <c r="K131"/>
  <c r="I131"/>
  <c r="G131"/>
  <c r="BA131" s="1"/>
  <c r="BE130"/>
  <c r="BD130"/>
  <c r="BC130"/>
  <c r="BB130"/>
  <c r="K130"/>
  <c r="I130"/>
  <c r="G130"/>
  <c r="BA130" s="1"/>
  <c r="BE129"/>
  <c r="BD129"/>
  <c r="BC129"/>
  <c r="BC133" s="1"/>
  <c r="G17" i="6" s="1"/>
  <c r="BB129" i="7"/>
  <c r="K129"/>
  <c r="K133" s="1"/>
  <c r="I129"/>
  <c r="G129"/>
  <c r="BA129" s="1"/>
  <c r="B17" i="6"/>
  <c r="A17"/>
  <c r="BE133" i="7"/>
  <c r="I17" i="6" s="1"/>
  <c r="BD133" i="7"/>
  <c r="H17" i="6" s="1"/>
  <c r="BB133" i="7"/>
  <c r="F17" i="6" s="1"/>
  <c r="I133" i="7"/>
  <c r="G133"/>
  <c r="BE125"/>
  <c r="BD125"/>
  <c r="BC125"/>
  <c r="BB125"/>
  <c r="K125"/>
  <c r="I125"/>
  <c r="G125"/>
  <c r="BA125" s="1"/>
  <c r="BE123"/>
  <c r="BD123"/>
  <c r="BC123"/>
  <c r="BB123"/>
  <c r="K123"/>
  <c r="I123"/>
  <c r="G123"/>
  <c r="BA123" s="1"/>
  <c r="BE121"/>
  <c r="BD121"/>
  <c r="BC121"/>
  <c r="BB121"/>
  <c r="K121"/>
  <c r="I121"/>
  <c r="G121"/>
  <c r="BA121" s="1"/>
  <c r="BE119"/>
  <c r="BD119"/>
  <c r="BC119"/>
  <c r="BB119"/>
  <c r="K119"/>
  <c r="I119"/>
  <c r="G119"/>
  <c r="BA119" s="1"/>
  <c r="BE116"/>
  <c r="BD116"/>
  <c r="BC116"/>
  <c r="BB116"/>
  <c r="BB127" s="1"/>
  <c r="F16" i="6" s="1"/>
  <c r="K116" i="7"/>
  <c r="K127" s="1"/>
  <c r="I116"/>
  <c r="I127" s="1"/>
  <c r="G116"/>
  <c r="BA116" s="1"/>
  <c r="BA127" s="1"/>
  <c r="E16" i="6" s="1"/>
  <c r="B16"/>
  <c r="A16"/>
  <c r="BE127" i="7"/>
  <c r="I16" i="6" s="1"/>
  <c r="BD127" i="7"/>
  <c r="H16" i="6" s="1"/>
  <c r="BC127" i="7"/>
  <c r="G16" i="6" s="1"/>
  <c r="G127" i="7"/>
  <c r="BE112"/>
  <c r="BD112"/>
  <c r="BC112"/>
  <c r="BB112"/>
  <c r="K112"/>
  <c r="I112"/>
  <c r="G112"/>
  <c r="BA112" s="1"/>
  <c r="BE111"/>
  <c r="BD111"/>
  <c r="BC111"/>
  <c r="BB111"/>
  <c r="K111"/>
  <c r="I111"/>
  <c r="G111"/>
  <c r="BA111" s="1"/>
  <c r="BE108"/>
  <c r="BD108"/>
  <c r="BC108"/>
  <c r="BB108"/>
  <c r="K108"/>
  <c r="I108"/>
  <c r="G108"/>
  <c r="BA108" s="1"/>
  <c r="BE105"/>
  <c r="BD105"/>
  <c r="BC105"/>
  <c r="BB105"/>
  <c r="K105"/>
  <c r="I105"/>
  <c r="G105"/>
  <c r="BA105" s="1"/>
  <c r="BE103"/>
  <c r="BD103"/>
  <c r="BC103"/>
  <c r="BB103"/>
  <c r="K103"/>
  <c r="I103"/>
  <c r="G103"/>
  <c r="BA103" s="1"/>
  <c r="BE100"/>
  <c r="BD100"/>
  <c r="BC100"/>
  <c r="BB100"/>
  <c r="K100"/>
  <c r="I100"/>
  <c r="I114" s="1"/>
  <c r="G100"/>
  <c r="G114" s="1"/>
  <c r="B15" i="6"/>
  <c r="A15"/>
  <c r="BE114" i="7"/>
  <c r="I15" i="6" s="1"/>
  <c r="BD114" i="7"/>
  <c r="H15" i="6" s="1"/>
  <c r="BC114" i="7"/>
  <c r="G15" i="6" s="1"/>
  <c r="BB114" i="7"/>
  <c r="F15" i="6" s="1"/>
  <c r="K114" i="7"/>
  <c r="BE96"/>
  <c r="BE98" s="1"/>
  <c r="I14" i="6" s="1"/>
  <c r="BD96" i="7"/>
  <c r="BC96"/>
  <c r="BB96"/>
  <c r="K96"/>
  <c r="K98" s="1"/>
  <c r="I96"/>
  <c r="G96"/>
  <c r="G98" s="1"/>
  <c r="B14" i="6"/>
  <c r="A14"/>
  <c r="BD98" i="7"/>
  <c r="H14" i="6" s="1"/>
  <c r="BC98" i="7"/>
  <c r="G14" i="6" s="1"/>
  <c r="BB98" i="7"/>
  <c r="F14" i="6" s="1"/>
  <c r="I98" i="7"/>
  <c r="BE93"/>
  <c r="BE94" s="1"/>
  <c r="I13" i="6" s="1"/>
  <c r="BD93" i="7"/>
  <c r="BD94" s="1"/>
  <c r="H13" i="6" s="1"/>
  <c r="BC93" i="7"/>
  <c r="BB93"/>
  <c r="BA93"/>
  <c r="K93"/>
  <c r="I93"/>
  <c r="I94" s="1"/>
  <c r="G93"/>
  <c r="B13" i="6"/>
  <c r="A13"/>
  <c r="BC94" i="7"/>
  <c r="G13" i="6" s="1"/>
  <c r="BB94" i="7"/>
  <c r="F13" i="6" s="1"/>
  <c r="BA94" i="7"/>
  <c r="E13" i="6" s="1"/>
  <c r="K94" i="7"/>
  <c r="G94"/>
  <c r="BE89"/>
  <c r="BD89"/>
  <c r="BC89"/>
  <c r="BB89"/>
  <c r="BA89"/>
  <c r="K89"/>
  <c r="I89"/>
  <c r="G89"/>
  <c r="BE87"/>
  <c r="BD87"/>
  <c r="BC87"/>
  <c r="BB87"/>
  <c r="BA87"/>
  <c r="K87"/>
  <c r="I87"/>
  <c r="G87"/>
  <c r="BE86"/>
  <c r="BD86"/>
  <c r="BC86"/>
  <c r="BB86"/>
  <c r="BA86"/>
  <c r="K86"/>
  <c r="I86"/>
  <c r="G86"/>
  <c r="BE84"/>
  <c r="BD84"/>
  <c r="BC84"/>
  <c r="BB84"/>
  <c r="BA84"/>
  <c r="K84"/>
  <c r="I84"/>
  <c r="G84"/>
  <c r="BE79"/>
  <c r="BD79"/>
  <c r="BC79"/>
  <c r="BB79"/>
  <c r="BA79"/>
  <c r="K79"/>
  <c r="I79"/>
  <c r="G79"/>
  <c r="BE78"/>
  <c r="BD78"/>
  <c r="BD91" s="1"/>
  <c r="H12" i="6" s="1"/>
  <c r="BC78" i="7"/>
  <c r="BC91" s="1"/>
  <c r="G12" i="6" s="1"/>
  <c r="BB78" i="7"/>
  <c r="BA78"/>
  <c r="K78"/>
  <c r="I78"/>
  <c r="G78"/>
  <c r="G91" s="1"/>
  <c r="B12" i="6"/>
  <c r="A12"/>
  <c r="BE91" i="7"/>
  <c r="I12" i="6" s="1"/>
  <c r="BB91" i="7"/>
  <c r="F12" i="6" s="1"/>
  <c r="BA91" i="7"/>
  <c r="E12" i="6" s="1"/>
  <c r="K91" i="7"/>
  <c r="I91"/>
  <c r="BE67"/>
  <c r="BD67"/>
  <c r="BC67"/>
  <c r="BB67"/>
  <c r="BA67"/>
  <c r="K67"/>
  <c r="I67"/>
  <c r="G67"/>
  <c r="BE66"/>
  <c r="BE76" s="1"/>
  <c r="I11" i="6" s="1"/>
  <c r="BD66" i="7"/>
  <c r="BC66"/>
  <c r="BC76" s="1"/>
  <c r="G11" i="6" s="1"/>
  <c r="BB66" i="7"/>
  <c r="BB76" s="1"/>
  <c r="F11" i="6" s="1"/>
  <c r="BA66" i="7"/>
  <c r="K66"/>
  <c r="I66"/>
  <c r="G66"/>
  <c r="B11" i="6"/>
  <c r="A11"/>
  <c r="BD76" i="7"/>
  <c r="H11" i="6" s="1"/>
  <c r="BA76" i="7"/>
  <c r="E11" i="6" s="1"/>
  <c r="K76" i="7"/>
  <c r="I76"/>
  <c r="G76"/>
  <c r="BE60"/>
  <c r="BD60"/>
  <c r="BC60"/>
  <c r="BB60"/>
  <c r="BA60"/>
  <c r="K60"/>
  <c r="I60"/>
  <c r="G60"/>
  <c r="BE58"/>
  <c r="BD58"/>
  <c r="BD64" s="1"/>
  <c r="H10" i="6" s="1"/>
  <c r="BC58" i="7"/>
  <c r="BB58"/>
  <c r="BB64" s="1"/>
  <c r="F10" i="6" s="1"/>
  <c r="BA58" i="7"/>
  <c r="BA64" s="1"/>
  <c r="E10" i="6" s="1"/>
  <c r="K58" i="7"/>
  <c r="I58"/>
  <c r="G58"/>
  <c r="B10" i="6"/>
  <c r="A10"/>
  <c r="BE64" i="7"/>
  <c r="I10" i="6" s="1"/>
  <c r="BC64" i="7"/>
  <c r="G10" i="6" s="1"/>
  <c r="K64" i="7"/>
  <c r="I64"/>
  <c r="G64"/>
  <c r="BE55"/>
  <c r="BD55"/>
  <c r="BC55"/>
  <c r="BB55"/>
  <c r="K55"/>
  <c r="I55"/>
  <c r="G55"/>
  <c r="BA55" s="1"/>
  <c r="BE49"/>
  <c r="BD49"/>
  <c r="BC49"/>
  <c r="BB49"/>
  <c r="K49"/>
  <c r="I49"/>
  <c r="G49"/>
  <c r="BA49" s="1"/>
  <c r="BE48"/>
  <c r="BD48"/>
  <c r="BC48"/>
  <c r="BB48"/>
  <c r="K48"/>
  <c r="I48"/>
  <c r="G48"/>
  <c r="BA48" s="1"/>
  <c r="BE38"/>
  <c r="BD38"/>
  <c r="BC38"/>
  <c r="BB38"/>
  <c r="K38"/>
  <c r="I38"/>
  <c r="G38"/>
  <c r="BA38" s="1"/>
  <c r="BE32"/>
  <c r="BD32"/>
  <c r="BC32"/>
  <c r="BC56" s="1"/>
  <c r="G9" i="6" s="1"/>
  <c r="BB32" i="7"/>
  <c r="K32"/>
  <c r="K56" s="1"/>
  <c r="I32"/>
  <c r="G32"/>
  <c r="BA32" s="1"/>
  <c r="B9" i="6"/>
  <c r="A9"/>
  <c r="BE56" i="7"/>
  <c r="I9" i="6" s="1"/>
  <c r="BD56" i="7"/>
  <c r="H9" i="6" s="1"/>
  <c r="BB56" i="7"/>
  <c r="F9" i="6" s="1"/>
  <c r="I56" i="7"/>
  <c r="G56"/>
  <c r="BE29"/>
  <c r="BD29"/>
  <c r="BC29"/>
  <c r="BB29"/>
  <c r="K29"/>
  <c r="I29"/>
  <c r="G29"/>
  <c r="BA29" s="1"/>
  <c r="BE26"/>
  <c r="BD26"/>
  <c r="BC26"/>
  <c r="BB26"/>
  <c r="K26"/>
  <c r="I26"/>
  <c r="G26"/>
  <c r="BA26" s="1"/>
  <c r="BE23"/>
  <c r="BD23"/>
  <c r="BC23"/>
  <c r="BB23"/>
  <c r="BB30" s="1"/>
  <c r="F8" i="6" s="1"/>
  <c r="K23" i="7"/>
  <c r="K30" s="1"/>
  <c r="I23"/>
  <c r="I30" s="1"/>
  <c r="G23"/>
  <c r="BA23" s="1"/>
  <c r="BA30" s="1"/>
  <c r="E8" i="6" s="1"/>
  <c r="B8"/>
  <c r="A8"/>
  <c r="BE30" i="7"/>
  <c r="I8" i="6" s="1"/>
  <c r="BD30" i="7"/>
  <c r="H8" i="6" s="1"/>
  <c r="BC30" i="7"/>
  <c r="G8" i="6" s="1"/>
  <c r="G30" i="7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I21" s="1"/>
  <c r="G8"/>
  <c r="G21" s="1"/>
  <c r="B7" i="6"/>
  <c r="A7"/>
  <c r="BE21" i="7"/>
  <c r="I7" i="6" s="1"/>
  <c r="BD21" i="7"/>
  <c r="H7" i="6" s="1"/>
  <c r="BC21" i="7"/>
  <c r="G7" i="6" s="1"/>
  <c r="BB21" i="7"/>
  <c r="F7" i="6" s="1"/>
  <c r="K21" i="7"/>
  <c r="E4"/>
  <c r="F3"/>
  <c r="C33" i="5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G16" i="2"/>
  <c r="D16"/>
  <c r="I15" i="3"/>
  <c r="G15" i="2"/>
  <c r="D15"/>
  <c r="I14" i="3"/>
  <c r="BE35" i="4"/>
  <c r="BD35"/>
  <c r="BC35"/>
  <c r="BB35"/>
  <c r="BA35"/>
  <c r="K35"/>
  <c r="I35"/>
  <c r="G35"/>
  <c r="BE32"/>
  <c r="BE37" s="1"/>
  <c r="I8" i="3" s="1"/>
  <c r="BD32" i="4"/>
  <c r="BC32"/>
  <c r="BB32"/>
  <c r="BB37" s="1"/>
  <c r="BA32"/>
  <c r="BA37" s="1"/>
  <c r="E8" i="3" s="1"/>
  <c r="K32" i="4"/>
  <c r="K37" s="1"/>
  <c r="I32"/>
  <c r="I37" s="1"/>
  <c r="G32"/>
  <c r="F8" i="3"/>
  <c r="B8"/>
  <c r="A8"/>
  <c r="BD37" i="4"/>
  <c r="H8" i="3" s="1"/>
  <c r="BC37" i="4"/>
  <c r="G8" i="3" s="1"/>
  <c r="G37" i="4"/>
  <c r="BE28"/>
  <c r="BD28"/>
  <c r="BC28"/>
  <c r="BB28"/>
  <c r="BA28"/>
  <c r="K28"/>
  <c r="I28"/>
  <c r="G28"/>
  <c r="BE26"/>
  <c r="BD26"/>
  <c r="BC26"/>
  <c r="BB26"/>
  <c r="BA26"/>
  <c r="K26"/>
  <c r="I26"/>
  <c r="G26"/>
  <c r="BE24"/>
  <c r="BD24"/>
  <c r="BC24"/>
  <c r="BB24"/>
  <c r="BA24"/>
  <c r="K24"/>
  <c r="I24"/>
  <c r="G24"/>
  <c r="BE23"/>
  <c r="BD23"/>
  <c r="BC23"/>
  <c r="BB23"/>
  <c r="BA23"/>
  <c r="K23"/>
  <c r="I23"/>
  <c r="G23"/>
  <c r="BE21"/>
  <c r="BD21"/>
  <c r="BC21"/>
  <c r="BB21"/>
  <c r="BA21"/>
  <c r="K21"/>
  <c r="I21"/>
  <c r="G21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D30" s="1"/>
  <c r="H7" i="3" s="1"/>
  <c r="BC8" i="4"/>
  <c r="BB8"/>
  <c r="BB30" s="1"/>
  <c r="F7" i="3" s="1"/>
  <c r="BA8" i="4"/>
  <c r="BA30" s="1"/>
  <c r="E7" i="3" s="1"/>
  <c r="K8" i="4"/>
  <c r="I8"/>
  <c r="G8"/>
  <c r="B7" i="3"/>
  <c r="A7"/>
  <c r="BE30" i="4"/>
  <c r="I7" i="3" s="1"/>
  <c r="I9" s="1"/>
  <c r="C21" i="2" s="1"/>
  <c r="BC30" i="4"/>
  <c r="G7" i="3" s="1"/>
  <c r="K30" i="4"/>
  <c r="I30"/>
  <c r="G30"/>
  <c r="E4"/>
  <c r="F3"/>
  <c r="F33" i="2"/>
  <c r="C33"/>
  <c r="C31"/>
  <c r="G7"/>
  <c r="H99" i="1"/>
  <c r="J81"/>
  <c r="I81"/>
  <c r="H81"/>
  <c r="G81"/>
  <c r="F81"/>
  <c r="H45"/>
  <c r="G45"/>
  <c r="I44"/>
  <c r="F44" s="1"/>
  <c r="I43"/>
  <c r="F43" s="1"/>
  <c r="I42"/>
  <c r="F42" s="1"/>
  <c r="I41"/>
  <c r="F41" s="1"/>
  <c r="H40"/>
  <c r="G40"/>
  <c r="H34"/>
  <c r="I21" s="1"/>
  <c r="I22" s="1"/>
  <c r="G34"/>
  <c r="I33"/>
  <c r="F33" s="1"/>
  <c r="I32"/>
  <c r="F32" s="1"/>
  <c r="I31"/>
  <c r="F31" s="1"/>
  <c r="I30"/>
  <c r="H29"/>
  <c r="G29"/>
  <c r="D22"/>
  <c r="D20"/>
  <c r="I19"/>
  <c r="I20" s="1"/>
  <c r="I2"/>
  <c r="G22" i="11" l="1"/>
  <c r="H29" i="12"/>
  <c r="C17" i="11" s="1"/>
  <c r="G29" i="12"/>
  <c r="C18" i="11" s="1"/>
  <c r="BA69" i="13"/>
  <c r="E9" i="12" s="1"/>
  <c r="BA139" i="13"/>
  <c r="E17" i="12" s="1"/>
  <c r="BA76" i="13"/>
  <c r="E10" i="12" s="1"/>
  <c r="BB204" i="13"/>
  <c r="F27" i="12" s="1"/>
  <c r="F29" s="1"/>
  <c r="C16" i="11" s="1"/>
  <c r="I29" i="12"/>
  <c r="C21" i="11" s="1"/>
  <c r="BA190" i="13"/>
  <c r="BA191" s="1"/>
  <c r="E23" i="12" s="1"/>
  <c r="BA27" i="13"/>
  <c r="BA32" s="1"/>
  <c r="E8" i="12" s="1"/>
  <c r="BA118" i="13"/>
  <c r="BA129" s="1"/>
  <c r="E16" i="12" s="1"/>
  <c r="BA193" i="13"/>
  <c r="BA194" s="1"/>
  <c r="E24" i="12" s="1"/>
  <c r="G22" i="8"/>
  <c r="G29" i="9"/>
  <c r="C18" i="8" s="1"/>
  <c r="F29" i="9"/>
  <c r="C16" i="8" s="1"/>
  <c r="BA68" i="10"/>
  <c r="E10" i="9" s="1"/>
  <c r="BA129" i="10"/>
  <c r="E17" i="9" s="1"/>
  <c r="I29"/>
  <c r="C21" i="8" s="1"/>
  <c r="BA60" i="10"/>
  <c r="E9" i="9" s="1"/>
  <c r="H29"/>
  <c r="C17" i="8" s="1"/>
  <c r="BA8" i="10"/>
  <c r="BA27" s="1"/>
  <c r="E7" i="9" s="1"/>
  <c r="BA102" i="10"/>
  <c r="BA115" s="1"/>
  <c r="E15" i="9" s="1"/>
  <c r="BA178" i="10"/>
  <c r="BA179" s="1"/>
  <c r="E23" i="9" s="1"/>
  <c r="BA29" i="10"/>
  <c r="BA34" s="1"/>
  <c r="E8" i="9" s="1"/>
  <c r="BA117" i="10"/>
  <c r="BA119" s="1"/>
  <c r="E16" i="9" s="1"/>
  <c r="BA181" i="10"/>
  <c r="BA182" s="1"/>
  <c r="E24" i="9" s="1"/>
  <c r="G22" i="5"/>
  <c r="H28" i="6"/>
  <c r="C17" i="5" s="1"/>
  <c r="G28" i="6"/>
  <c r="C18" i="5" s="1"/>
  <c r="BA56" i="7"/>
  <c r="E9" i="6" s="1"/>
  <c r="F28"/>
  <c r="C16" i="5" s="1"/>
  <c r="I28" i="6"/>
  <c r="C21" i="5" s="1"/>
  <c r="BA133" i="7"/>
  <c r="E17" i="6" s="1"/>
  <c r="BA96" i="7"/>
  <c r="BA98" s="1"/>
  <c r="E14" i="6" s="1"/>
  <c r="BA180" i="7"/>
  <c r="BA182" s="1"/>
  <c r="E22" i="6" s="1"/>
  <c r="BA8" i="7"/>
  <c r="BA21" s="1"/>
  <c r="E7" i="6" s="1"/>
  <c r="BA100" i="7"/>
  <c r="BA114" s="1"/>
  <c r="E15" i="6" s="1"/>
  <c r="BA184" i="7"/>
  <c r="BA185" s="1"/>
  <c r="E23" i="6" s="1"/>
  <c r="E65" i="1"/>
  <c r="E68"/>
  <c r="E61"/>
  <c r="E69"/>
  <c r="E67"/>
  <c r="E9" i="3"/>
  <c r="C15" i="2" s="1"/>
  <c r="G22"/>
  <c r="G9" i="3"/>
  <c r="C18" i="2" s="1"/>
  <c r="F9" i="3"/>
  <c r="C16" i="2" s="1"/>
  <c r="H9" i="3"/>
  <c r="C17" i="2" s="1"/>
  <c r="I23" i="1"/>
  <c r="I45"/>
  <c r="I34"/>
  <c r="F30"/>
  <c r="F34" s="1"/>
  <c r="E80"/>
  <c r="E74"/>
  <c r="E62"/>
  <c r="E53"/>
  <c r="E58"/>
  <c r="E75"/>
  <c r="E63"/>
  <c r="E54"/>
  <c r="E77"/>
  <c r="E76"/>
  <c r="E64"/>
  <c r="E55"/>
  <c r="E70"/>
  <c r="E78"/>
  <c r="E66"/>
  <c r="E56"/>
  <c r="E60"/>
  <c r="E79"/>
  <c r="E81"/>
  <c r="E59"/>
  <c r="E72"/>
  <c r="E57"/>
  <c r="E71"/>
  <c r="F45"/>
  <c r="E73"/>
  <c r="E29" i="12" l="1"/>
  <c r="C15" i="11" s="1"/>
  <c r="C19" s="1"/>
  <c r="C22" s="1"/>
  <c r="C23" s="1"/>
  <c r="F30" s="1"/>
  <c r="E29" i="9"/>
  <c r="C15" i="8" s="1"/>
  <c r="C19" s="1"/>
  <c r="C22" s="1"/>
  <c r="C23" s="1"/>
  <c r="F30" s="1"/>
  <c r="E28" i="6"/>
  <c r="C15" i="5" s="1"/>
  <c r="C19" s="1"/>
  <c r="C22" s="1"/>
  <c r="C23" s="1"/>
  <c r="F30" s="1"/>
  <c r="C19" i="2"/>
  <c r="C22" s="1"/>
  <c r="C23" s="1"/>
  <c r="F30" s="1"/>
  <c r="F31" s="1"/>
  <c r="J42" i="1"/>
  <c r="J34"/>
  <c r="J43"/>
  <c r="J45"/>
  <c r="J30"/>
  <c r="J44"/>
  <c r="J33"/>
  <c r="J31"/>
  <c r="J32"/>
  <c r="J41"/>
  <c r="F31" i="11" l="1"/>
  <c r="F34" s="1"/>
  <c r="F31" i="8"/>
  <c r="F34" s="1"/>
  <c r="F31" i="5"/>
  <c r="F34" s="1"/>
  <c r="F34" i="2"/>
</calcChain>
</file>

<file path=xl/sharedStrings.xml><?xml version="1.0" encoding="utf-8"?>
<sst xmlns="http://schemas.openxmlformats.org/spreadsheetml/2006/main" count="2131" uniqueCount="597">
  <si>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</si>
  <si>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</si>
  <si>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</si>
  <si>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</si>
  <si>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</si>
  <si>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</si>
  <si>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</si>
  <si>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</si>
  <si>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</si>
  <si>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</si>
  <si>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</si>
  <si>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</si>
  <si>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</si>
  <si>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</si>
  <si>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</si>
  <si>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</si>
  <si>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</si>
  <si>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</si>
  <si>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</si>
  <si>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</si>
  <si>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</si>
  <si>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</si>
  <si>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</si>
  <si>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</si>
  <si>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</si>
  <si>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</si>
  <si>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</si>
  <si>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</si>
  <si>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</si>
  <si>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</si>
  <si>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</si>
  <si>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</si>
  <si>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</si>
  <si>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</si>
  <si>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</si>
  <si>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</si>
  <si>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</si>
  <si>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</si>
  <si>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</si>
  <si>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</si>
  <si>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</si>
  <si>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</si>
  <si>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</si>
  <si>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</si>
  <si>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</si>
  <si>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</si>
  <si>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</si>
  <si>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</si>
  <si>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</si>
  <si>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</si>
  <si>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</si>
  <si>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</si>
  <si>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</si>
  <si>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</si>
  <si>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</si>
  <si>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</si>
  <si>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</si>
  <si>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</si>
  <si>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</si>
  <si>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</si>
  <si>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</si>
  <si>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</si>
  <si>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</si>
  <si>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</si>
  <si>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</si>
  <si>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</si>
  <si>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</si>
  <si>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</si>
  <si>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</si>
  <si>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</si>
  <si>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</si>
  <si>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</si>
  <si>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</si>
  <si>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</si>
  <si>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</si>
  <si>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</si>
  <si>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</si>
  <si>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</si>
  <si>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</si>
  <si>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</si>
  <si>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</si>
  <si>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</si>
  <si>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</si>
  <si>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</si>
  <si>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</si>
  <si>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</si>
  <si>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</si>
  <si>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</si>
  <si>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</si>
  <si>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</si>
  <si>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</si>
  <si>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</si>
  <si>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</si>
  <si>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</si>
  <si>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</si>
  <si>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</si>
  <si>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</si>
  <si>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</si>
  <si>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</si>
  <si>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</si>
  <si>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</si>
  <si>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</si>
  <si>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40-2019</t>
  </si>
  <si>
    <t>PK a PPK Kontejnery v městě Kroměříži</t>
  </si>
  <si>
    <t>40-2019 PK a PPK Kontejnery v městě Kroměříži</t>
  </si>
  <si>
    <t>SO 00</t>
  </si>
  <si>
    <t>Vedlejší a ostatní náklady</t>
  </si>
  <si>
    <t>SO 00 Vedlejší a ostatní náklady</t>
  </si>
  <si>
    <t>815.99</t>
  </si>
  <si>
    <t>m3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</si>
  <si>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</si>
  <si>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</si>
  <si>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</si>
  <si>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</si>
  <si>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</si>
  <si>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</si>
  <si>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</si>
  <si>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</si>
  <si>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</si>
  <si>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</si>
  <si>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</si>
  <si>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</si>
  <si>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</si>
  <si>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</si>
  <si>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</si>
  <si>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</si>
  <si>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</si>
  <si>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</si>
  <si>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</si>
  <si>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</si>
  <si>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</si>
  <si>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</si>
  <si>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</si>
  <si>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</si>
  <si>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</si>
  <si>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</si>
  <si>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</si>
  <si>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</si>
  <si>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</si>
  <si>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</si>
  <si>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</si>
  <si>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</si>
  <si>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</si>
  <si>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</si>
  <si>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</si>
  <si>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zabezpečení staveniště proti pohybu cizích osob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</si>
  <si>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</si>
  <si>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</si>
  <si>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</si>
  <si>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</si>
  <si>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</si>
  <si>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</si>
  <si>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</si>
  <si>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</si>
  <si>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</si>
  <si>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</si>
  <si>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</si>
  <si>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</si>
  <si>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</si>
  <si>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</si>
  <si>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</si>
  <si>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</si>
  <si>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</si>
  <si>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</si>
  <si>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</si>
  <si>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</si>
  <si>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40-2019 Vedlejší a ostatní náklady</t>
  </si>
  <si>
    <t>SO 01</t>
  </si>
  <si>
    <t>Stanoviště ST 14- U Rejdiště 1</t>
  </si>
  <si>
    <t>SO 01 Stanoviště ST 14- U Rejdiště 1</t>
  </si>
  <si>
    <t>11</t>
  </si>
  <si>
    <t>Přípravné a přidružené práce</t>
  </si>
  <si>
    <t>11 Přípravné a přidružené práce</t>
  </si>
  <si>
    <t>111251111R00</t>
  </si>
  <si>
    <t xml:space="preserve">Drcení ořezaných větví průměru do 10 cm </t>
  </si>
  <si>
    <t>112111111R00</t>
  </si>
  <si>
    <t xml:space="preserve">Spálení větví všech druhů stromů </t>
  </si>
  <si>
    <t>kus</t>
  </si>
  <si>
    <t>113107320R00</t>
  </si>
  <si>
    <t xml:space="preserve">Odstranění podkladu pl. 50 m2,kam.těžené tl.20 cm </t>
  </si>
  <si>
    <t>m2</t>
  </si>
  <si>
    <t>pod betonem</t>
  </si>
  <si>
    <t>113107525R00</t>
  </si>
  <si>
    <t xml:space="preserve">Odstranění podkladu pl. 50 m2,kam.drcené tl.25 cm </t>
  </si>
  <si>
    <t>pod asfaltem</t>
  </si>
  <si>
    <t>113108308R00</t>
  </si>
  <si>
    <t xml:space="preserve">Odstranění podkladu pl.do 50 m2, živice tl. 8 cm </t>
  </si>
  <si>
    <t>113109315R00</t>
  </si>
  <si>
    <t xml:space="preserve">Odstranění podkladu pl.50 m2, bet.prostý tl.15 cm </t>
  </si>
  <si>
    <t>113111114R00</t>
  </si>
  <si>
    <t xml:space="preserve">Odstranění podkladu pl.50 m2,kam.zpev.cem.tl.14 cm </t>
  </si>
  <si>
    <t>113202111R00</t>
  </si>
  <si>
    <t xml:space="preserve">Vytrhání obrub obrubníků silničních </t>
  </si>
  <si>
    <t>m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</si>
  <si>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</si>
  <si>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</si>
  <si>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</si>
  <si>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</si>
  <si>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</si>
  <si>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</si>
  <si>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12</t>
  </si>
  <si>
    <t>Odkopávky a prokopávky</t>
  </si>
  <si>
    <t>12 Odkopávky a prokopávky</t>
  </si>
  <si>
    <t>121101101R00</t>
  </si>
  <si>
    <t xml:space="preserve">Sejmutí ornice s přemístěním do 50 m </t>
  </si>
  <si>
    <t>klepač:3,00*1,70*0,15</t>
  </si>
  <si>
    <t>kontejner:21,00*0,15</t>
  </si>
  <si>
    <t>122201101R00</t>
  </si>
  <si>
    <t xml:space="preserve">Odkopávky nezapažené v hor. 3 do 100 m3 </t>
  </si>
  <si>
    <t>klepač:1,70*3,00*0,20</t>
  </si>
  <si>
    <t>kontejner-zemina:21,00*0,25</t>
  </si>
  <si>
    <t>122201109R00</t>
  </si>
  <si>
    <t xml:space="preserve">Příplatek za lepivost - odkopávky v hor. 3 </t>
  </si>
  <si>
    <t>13</t>
  </si>
  <si>
    <t>Hloubené vykopávky</t>
  </si>
  <si>
    <t>13 Hloubené vykopávky</t>
  </si>
  <si>
    <t>131101110R00</t>
  </si>
  <si>
    <t xml:space="preserve">Hloubení nezapaž. jam hor.2 do 50 m3, STROJNĚ </t>
  </si>
  <si>
    <t>Začátek provozního součtu</t>
  </si>
  <si>
    <t>36,5*1,60</t>
  </si>
  <si>
    <t>odpočet zpev.plochy:-32,00*0,40</t>
  </si>
  <si>
    <t>Konec provozního součtu</t>
  </si>
  <si>
    <t>50%:45,60*0,5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</si>
  <si>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</si>
  <si>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</si>
  <si>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</si>
  <si>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</si>
  <si>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</si>
  <si>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40%:45,60*0,4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</si>
  <si>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</si>
  <si>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</si>
  <si>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</si>
  <si>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</si>
  <si>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10%:45,60*0,1</t>
  </si>
  <si>
    <t>131301119R00</t>
  </si>
  <si>
    <t xml:space="preserve">Příplatek za lepivost - hloubení nezap.jam v hor.4 </t>
  </si>
  <si>
    <t>16</t>
  </si>
  <si>
    <t>Přemístění výkopku</t>
  </si>
  <si>
    <t>16 Přemístění výkopku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</si>
  <si>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</si>
  <si>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</si>
  <si>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</si>
  <si>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</si>
  <si>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klepač- odkopávka:1,70*3,00*0,20</t>
  </si>
  <si>
    <t>jáma:36,50*1,60</t>
  </si>
  <si>
    <t>beton:-26,00*0,40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</si>
  <si>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</si>
  <si>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</si>
  <si>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</si>
  <si>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</si>
  <si>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</si>
  <si>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175101203T00</t>
  </si>
  <si>
    <t>Obsyp objektu bez prohození sypaniny zhutněný štěrkopísek</t>
  </si>
  <si>
    <t>kontejnery Q3-1 ks:-3,14*0,75*0,75*1,00*1</t>
  </si>
  <si>
    <t>Q5-4 ks:-3,14*0,95*0,95*1,00*4</t>
  </si>
  <si>
    <t>zákl.deska:-35,00*0,10</t>
  </si>
  <si>
    <t>podkladní mazanina:-3,50</t>
  </si>
  <si>
    <t>podsyp:-3,50</t>
  </si>
  <si>
    <t>zp. plocha+ kontejner:-23,50*0,40</t>
  </si>
  <si>
    <t>opěrná zídka:-1,50*0,20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</si>
  <si>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</si>
  <si>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</si>
  <si>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</si>
  <si>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</si>
  <si>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</si>
  <si>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181201102R00</t>
  </si>
  <si>
    <t xml:space="preserve">Úprava pláně v násypech v hor. 1-4, se zhutněním </t>
  </si>
  <si>
    <t>kontejnery:23,50</t>
  </si>
  <si>
    <t>asfalt:4,50</t>
  </si>
  <si>
    <t>tráva:9,00</t>
  </si>
  <si>
    <t>klepač:5,10</t>
  </si>
  <si>
    <t>182001111R00</t>
  </si>
  <si>
    <t xml:space="preserve">Plošná úprava terénu, nerovnosti do 10 cm v rovině </t>
  </si>
  <si>
    <t>klepač+tráva:5,10+9,00</t>
  </si>
  <si>
    <t>184806123R00</t>
  </si>
  <si>
    <t xml:space="preserve">Řez průklestem  stromů D koruny do 6 m </t>
  </si>
  <si>
    <t>00572497</t>
  </si>
  <si>
    <t>Směs travní  zátěžová</t>
  </si>
  <si>
    <t>kg</t>
  </si>
  <si>
    <t>9,00*25/1000*1,10</t>
  </si>
  <si>
    <t>10364200</t>
  </si>
  <si>
    <t>Ornice pro pozemkové úpravy</t>
  </si>
  <si>
    <t>9,00*0,15*1,10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</si>
  <si>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</si>
  <si>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</si>
  <si>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</si>
  <si>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</si>
  <si>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</si>
  <si>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</si>
  <si>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</si>
  <si>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</si>
  <si>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</si>
  <si>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</si>
  <si>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pod kontejnery</t>
  </si>
  <si>
    <t>27</t>
  </si>
  <si>
    <t>Základy</t>
  </si>
  <si>
    <t>27 Základy</t>
  </si>
  <si>
    <t>271531113R00</t>
  </si>
  <si>
    <t xml:space="preserve">Polštář  z kameniva hr. drceného 16-32 mm </t>
  </si>
  <si>
    <t>kontejnery</t>
  </si>
  <si>
    <t>pod zákl.desku:35,00*0,10</t>
  </si>
  <si>
    <t>272321311R00</t>
  </si>
  <si>
    <t>Železobeton základových kleneb C 16/20 XC2</t>
  </si>
  <si>
    <t>zákl.deska:35,00*0,10</t>
  </si>
  <si>
    <t>273313611R00</t>
  </si>
  <si>
    <t xml:space="preserve">Beton základových desek prostý C 16/20 XO </t>
  </si>
  <si>
    <t>podkladní</t>
  </si>
  <si>
    <t>podkladní:35,00*0,10*1,01</t>
  </si>
  <si>
    <t>273361821R00</t>
  </si>
  <si>
    <t xml:space="preserve">Výztuž základových desek z beton. oceli 10505 (R) </t>
  </si>
  <si>
    <t>t</t>
  </si>
  <si>
    <t>zákl.deska:18,00*1,10/1000</t>
  </si>
  <si>
    <t>274272120RT3</t>
  </si>
  <si>
    <t>Zdivo základové z bednicích tvárnic, tl. 20 cm výplň tvárnic betonem C 16/20</t>
  </si>
  <si>
    <t>274361414T00</t>
  </si>
  <si>
    <t xml:space="preserve">Bednící tvárnice výztuž 8 kg/m2 </t>
  </si>
  <si>
    <t>1,50*8*1,10/1000</t>
  </si>
  <si>
    <t>56</t>
  </si>
  <si>
    <t>Podkladní vrstvy komunikací a zpevněných ploch</t>
  </si>
  <si>
    <t>56 Podkladní vrstvy komunikací a zpevněných ploch</t>
  </si>
  <si>
    <t>564851114R00</t>
  </si>
  <si>
    <t xml:space="preserve">Podklad ze štěrkodrti po zhutnění tloušťky 18 cm </t>
  </si>
  <si>
    <t>klepač:1,70*3,00</t>
  </si>
  <si>
    <t>564861111R00</t>
  </si>
  <si>
    <t xml:space="preserve">Podklad ze štěrkodrti po zhutnění tloušťky 20 cm </t>
  </si>
  <si>
    <t>doplnění asf.vozovky</t>
  </si>
  <si>
    <t>564861115R00</t>
  </si>
  <si>
    <t xml:space="preserve">Podklad ze štěrkodrti po zhutnění tloušťky 24 cm </t>
  </si>
  <si>
    <t>pod zámkovou dlažbu- zprůměrovaná tloušťka 200-280 mm.</t>
  </si>
  <si>
    <t>565151111R00</t>
  </si>
  <si>
    <t xml:space="preserve">Podklad z obalovaného kameniva tl. 7 cm </t>
  </si>
  <si>
    <t>doplnění plochy vozovky</t>
  </si>
  <si>
    <t>567122113R00</t>
  </si>
  <si>
    <t xml:space="preserve">Podklad z kameniva zpev.cementem KZC 1 tl.14 cm </t>
  </si>
  <si>
    <t>doplnění plochy asf.vozovky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</si>
  <si>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</si>
  <si>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</si>
  <si>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</si>
  <si>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</si>
  <si>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</si>
  <si>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</si>
  <si>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</si>
  <si>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</si>
  <si>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, tl.5 cm </t>
  </si>
  <si>
    <t>doplnění</t>
  </si>
  <si>
    <t>59</t>
  </si>
  <si>
    <t>Dlažby a předlažby komunikací</t>
  </si>
  <si>
    <t>59 Dlažby a předlažby komunikací</t>
  </si>
  <si>
    <t>596215040R00</t>
  </si>
  <si>
    <t xml:space="preserve">Kladení zámkové dlažby tl. 8 cm do drtě tl. 4 cm </t>
  </si>
  <si>
    <t>kontejnery+klepač:23,50+3,00*1,50</t>
  </si>
  <si>
    <t>596291113R00</t>
  </si>
  <si>
    <t xml:space="preserve">Řezání zámkové dlažby tl. 80 mm </t>
  </si>
  <si>
    <t>599141111R00</t>
  </si>
  <si>
    <t xml:space="preserve">Vyplnění spár  živičnou zálivkou </t>
  </si>
  <si>
    <t>592451170</t>
  </si>
  <si>
    <t>Dlažba  zámková 20x10x8 cm přírodní</t>
  </si>
  <si>
    <t>u kontejnerů+ klepač</t>
  </si>
  <si>
    <t>(23,50+3,00*1,50)*1,05</t>
  </si>
  <si>
    <t>dopočet:0,60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</si>
  <si>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</si>
  <si>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</si>
  <si>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</si>
  <si>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</si>
  <si>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</si>
  <si>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zákl.deska:8,464*2,00</t>
  </si>
  <si>
    <t>(8,464+4,403)*0,5*2,768</t>
  </si>
  <si>
    <t>podkl. beton:35</t>
  </si>
  <si>
    <t>91</t>
  </si>
  <si>
    <t>Doplňující práce na komunikaci</t>
  </si>
  <si>
    <t>91 Doplňující práce na komunikaci</t>
  </si>
  <si>
    <t>914993001R00</t>
  </si>
  <si>
    <t xml:space="preserve">Demontáž dočasné značky včetně stojanu </t>
  </si>
  <si>
    <t>915711112R00</t>
  </si>
  <si>
    <t xml:space="preserve">Vodorovné značení dělících čar š.12 cm silnovrstvé </t>
  </si>
  <si>
    <t>V12c- zákaz zastavení, barva žlutá</t>
  </si>
  <si>
    <t>917862111R00</t>
  </si>
  <si>
    <t xml:space="preserve">Osazení stojat. obrub.bet. s opěrou,lože z C 12/15 </t>
  </si>
  <si>
    <t>silniční:4,50</t>
  </si>
  <si>
    <t>přechodový:2</t>
  </si>
  <si>
    <t>nájezdový:4</t>
  </si>
  <si>
    <t>chodníkový:14,50</t>
  </si>
  <si>
    <t>klepač- chodníkový:(3,00+1,50)*2</t>
  </si>
  <si>
    <t>918101111R00</t>
  </si>
  <si>
    <t xml:space="preserve">Lože pod obrubníky nebo obruby dlažeb z C 12/15 </t>
  </si>
  <si>
    <t>34,00*0,035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</si>
  <si>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</si>
  <si>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</si>
  <si>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</si>
  <si>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</si>
  <si>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59217420</t>
  </si>
  <si>
    <t>Obrubník chodníkový  1000/100/200 mm</t>
  </si>
  <si>
    <t>(14,50+9,00)*1,01</t>
  </si>
  <si>
    <t>dopočet:0,265</t>
  </si>
  <si>
    <t>59217489</t>
  </si>
  <si>
    <t>Obrubník silniční  půlený 500/150/250 mm</t>
  </si>
  <si>
    <t>2*4,50</t>
  </si>
  <si>
    <t>59217490</t>
  </si>
  <si>
    <t>Obrubník silniční nájezdový 500/150/150</t>
  </si>
  <si>
    <t>4*2</t>
  </si>
  <si>
    <t>59217491</t>
  </si>
  <si>
    <t>Obrubník silniční přechodový  1000/150/150 mm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</si>
  <si>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</si>
  <si>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</si>
  <si>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</si>
  <si>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</si>
  <si>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</si>
  <si>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</si>
  <si>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</si>
  <si>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</si>
  <si>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</si>
  <si>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</si>
  <si>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ostatních objektů </t>
  </si>
  <si>
    <t>30,00+3,00*1,50</t>
  </si>
  <si>
    <t>96</t>
  </si>
  <si>
    <t>Bourání konstrukcí</t>
  </si>
  <si>
    <t>96 Bourání konstrukcí</t>
  </si>
  <si>
    <t>965048151T00</t>
  </si>
  <si>
    <t xml:space="preserve">Dočištění povrchu po vybourání asfalt.plochy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</si>
  <si>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</si>
  <si>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</si>
  <si>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</si>
  <si>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</si>
  <si>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</si>
  <si>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767</t>
  </si>
  <si>
    <t>Konstrukce zámečnické</t>
  </si>
  <si>
    <t>767 Konstrukce zámečnické</t>
  </si>
  <si>
    <t>767999101R00</t>
  </si>
  <si>
    <t xml:space="preserve">Montáž atypických konstrukcí hmotnosti do 50 kg </t>
  </si>
  <si>
    <t>montáž klepače - materiál zákazníka</t>
  </si>
  <si>
    <t>vč. případné opravy a nátěru</t>
  </si>
  <si>
    <t>vč. dočasného uskladnění a dopravy zpět na místo osazení</t>
  </si>
  <si>
    <t>767999801R00</t>
  </si>
  <si>
    <t xml:space="preserve">Demontáž doplňků staveb o hmotnosti do 50 kg </t>
  </si>
  <si>
    <t>demontáž klepače koberců pro další použití</t>
  </si>
  <si>
    <t>998767201R00</t>
  </si>
  <si>
    <t xml:space="preserve">Přesun hmot pro zámečnické konstr., výšky do 6 m </t>
  </si>
  <si>
    <t>792</t>
  </si>
  <si>
    <t>Mobiliář</t>
  </si>
  <si>
    <t>792 Mobiliář</t>
  </si>
  <si>
    <t>792000217T00</t>
  </si>
  <si>
    <t>Dodávka a montáž sběrných kontejnerů Q5 vč.dopravy</t>
  </si>
  <si>
    <t>792000218T00</t>
  </si>
  <si>
    <t>Dodávka a montáž sběrných kontejnerů Q3 vč.dopravy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</si>
  <si>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</si>
  <si>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</si>
  <si>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</si>
  <si>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</si>
  <si>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</si>
  <si>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</si>
  <si>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</si>
  <si>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</si>
  <si>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</si>
  <si>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40-2019 Stanoviště ST 14- U Rejdiště 1</t>
  </si>
  <si>
    <t>SO 02</t>
  </si>
  <si>
    <t>Stanoviště ST 15- U Rejdiště 2</t>
  </si>
  <si>
    <t>SO 02 Stanoviště ST 15- U Rejdiště 2</t>
  </si>
  <si>
    <t>112101103R00</t>
  </si>
  <si>
    <t xml:space="preserve">Kácení stromů listnatých o průměru kmene 50-70 cm </t>
  </si>
  <si>
    <t>113106121R00</t>
  </si>
  <si>
    <t xml:space="preserve">Rozebrání dlažeb z betonových dlaždic na sucho </t>
  </si>
  <si>
    <t>zatravňovací dlažba</t>
  </si>
  <si>
    <t>29,50</t>
  </si>
  <si>
    <t>zatrav.dlažba:5,50</t>
  </si>
  <si>
    <t>11,50*0,15</t>
  </si>
  <si>
    <t>30,5*1,60</t>
  </si>
  <si>
    <t>odpočet zpev.plochy:-19,00*0,40</t>
  </si>
  <si>
    <t>50%:41,20*0,5</t>
  </si>
  <si>
    <t>40%:41,20*0,4</t>
  </si>
  <si>
    <t>10%:41,20*0,1</t>
  </si>
  <si>
    <t>30,50*1,60</t>
  </si>
  <si>
    <t>odkopávka:1,73</t>
  </si>
  <si>
    <t>jáma:30,50*1,60</t>
  </si>
  <si>
    <t>beton:-19,00*0,40</t>
  </si>
  <si>
    <t>Q5-3 ks:-3,14*0,95*0,95*1,00*3</t>
  </si>
  <si>
    <t>zákl.deska:-29,50*0,10</t>
  </si>
  <si>
    <t>podkladní mazanina:-2,95</t>
  </si>
  <si>
    <t>podsyp:-2,95</t>
  </si>
  <si>
    <t>zp. plocha+ kontejner:-19,00*0,40</t>
  </si>
  <si>
    <t>kontejnery:34</t>
  </si>
  <si>
    <t>asfalt:3,60</t>
  </si>
  <si>
    <t>tráva:6,50</t>
  </si>
  <si>
    <t>tráva</t>
  </si>
  <si>
    <t>6,50*25/1000*1,10</t>
  </si>
  <si>
    <t>6,50*0,15*1,10</t>
  </si>
  <si>
    <t>pod zákl.desku:29,50*0,10</t>
  </si>
  <si>
    <t>zákl.deska:29,50*0,10</t>
  </si>
  <si>
    <t>podkladní:29,50*0,10*1,01</t>
  </si>
  <si>
    <t>zákl.deska:13,00*1,10/1000</t>
  </si>
  <si>
    <t>275320030T00</t>
  </si>
  <si>
    <t>Železobeton zákl. patek z cem. C16/20,vč.bednění, výztuže 120 kg/m3</t>
  </si>
  <si>
    <t>0,35*0,35*1,20</t>
  </si>
  <si>
    <t>38</t>
  </si>
  <si>
    <t>Kompletní konstrukce</t>
  </si>
  <si>
    <t>38 Kompletní konstrukce</t>
  </si>
  <si>
    <t>388993111R00</t>
  </si>
  <si>
    <t xml:space="preserve">Chránička kabelu z PVC 110/2,2 mm, výkop </t>
  </si>
  <si>
    <t>chránička VO</t>
  </si>
  <si>
    <t>34,00*1,05</t>
  </si>
  <si>
    <t>dopočet:0,30</t>
  </si>
  <si>
    <t>zákl.deska:29,50</t>
  </si>
  <si>
    <t>podkl. beton:29,50</t>
  </si>
  <si>
    <t>silniční:1,50</t>
  </si>
  <si>
    <t>přechodový:1</t>
  </si>
  <si>
    <t>nájezdový:12</t>
  </si>
  <si>
    <t>chodníkový:13,00</t>
  </si>
  <si>
    <t>27,50*0,035</t>
  </si>
  <si>
    <t>13,00*1,01</t>
  </si>
  <si>
    <t>dopočet:0,87</t>
  </si>
  <si>
    <t>2*1,50</t>
  </si>
  <si>
    <t>12*2*1,01</t>
  </si>
  <si>
    <t>dopočet:0,76</t>
  </si>
  <si>
    <t>M21</t>
  </si>
  <si>
    <t>Elektromontáže</t>
  </si>
  <si>
    <t>M21 Elektromontáže</t>
  </si>
  <si>
    <t>210000049T00</t>
  </si>
  <si>
    <t>Odstranění veřejného osvětlení vč.odpojení a přemístění</t>
  </si>
  <si>
    <t>kompl</t>
  </si>
  <si>
    <t>úprava trasy kabelů cca 5 m, chránička , vč. základu</t>
  </si>
  <si>
    <t>40-2019 Stanoviště ST 15- U Rejdiště 2</t>
  </si>
  <si>
    <t>SO 03</t>
  </si>
  <si>
    <t>Stanoviště ST 16- U Rejdiště 3</t>
  </si>
  <si>
    <t>SO 03 Stanoviště ST 16- U Rejdiště 3</t>
  </si>
  <si>
    <t>přídlažba</t>
  </si>
  <si>
    <t>předláždění:4</t>
  </si>
  <si>
    <t>119001411R00</t>
  </si>
  <si>
    <t xml:space="preserve">Dočasné zajištění beton.a plast. potrubí do DN 200 </t>
  </si>
  <si>
    <t>uliční vpusť</t>
  </si>
  <si>
    <t>14,00*0,15</t>
  </si>
  <si>
    <t>130001101R00</t>
  </si>
  <si>
    <t xml:space="preserve">Příplatek za ztížené hloubení v blízkosti vedení </t>
  </si>
  <si>
    <t>ruční výkop :2,50*0,60*1,60</t>
  </si>
  <si>
    <t>ruční výkop:-2,50*0,60*1,60</t>
  </si>
  <si>
    <t>50%:38,80*0,5</t>
  </si>
  <si>
    <t>40%:38,80*0,4</t>
  </si>
  <si>
    <t>10%:38,80*0,1</t>
  </si>
  <si>
    <t>139601102R00</t>
  </si>
  <si>
    <t xml:space="preserve">Ruční výkop jam, rýh a šachet v hornině tř. 3 </t>
  </si>
  <si>
    <t>ruční výkop v jámě kolem sděl.kabelu</t>
  </si>
  <si>
    <t>vpusť- 60%:2,50*0,60*1,60*0,6</t>
  </si>
  <si>
    <t>139601103R00</t>
  </si>
  <si>
    <t xml:space="preserve">Ruční výkop jam, rýh a šachet v hornině tř. 4 </t>
  </si>
  <si>
    <t>vpusť- 40%:2,50*0,60*1,60*0,4</t>
  </si>
  <si>
    <t>15</t>
  </si>
  <si>
    <t>Roubení</t>
  </si>
  <si>
    <t>15 Roubení</t>
  </si>
  <si>
    <t>151201201R00</t>
  </si>
  <si>
    <t xml:space="preserve">Pažení stěn výkopu - zátažné - hloubky do 4 m </t>
  </si>
  <si>
    <t>ochrana vpusti:2,50*1,60</t>
  </si>
  <si>
    <t>151201211R00</t>
  </si>
  <si>
    <t xml:space="preserve">Odstranění pažení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</si>
  <si>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</si>
  <si>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</si>
  <si>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</si>
  <si>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</si>
  <si>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odkopávka:2,10</t>
  </si>
  <si>
    <t>kontejnery:30</t>
  </si>
  <si>
    <t>tráva:5</t>
  </si>
  <si>
    <t>5,00+4,00+30,00</t>
  </si>
  <si>
    <t>184803113R00</t>
  </si>
  <si>
    <t xml:space="preserve">Řez živých plotů přímých výšky do 3 m </t>
  </si>
  <si>
    <t>5,00*25/1000*1,10</t>
  </si>
  <si>
    <t>5,00*0,15*1,10</t>
  </si>
  <si>
    <t>doplnění plochy vozovky- přídlažba</t>
  </si>
  <si>
    <t>doplnění plochy asf.vozovky-přídlažba</t>
  </si>
  <si>
    <t>596811111R00</t>
  </si>
  <si>
    <t>Kladení dlaždic kom.pro pěší, lože z kameniva těž. /předláždění/</t>
  </si>
  <si>
    <t>použít stávající očištěnou dlažbu- materiál investora</t>
  </si>
  <si>
    <t>3m2+ 1 m2 doplnění nové dlažby</t>
  </si>
  <si>
    <t>58380129</t>
  </si>
  <si>
    <t>Kostka dlažební drobná 10/12 štípaná Itř. 1t=4,0m2</t>
  </si>
  <si>
    <t>1,00*1,02/4</t>
  </si>
  <si>
    <t>30,00*1,05</t>
  </si>
  <si>
    <t>dopočet:0,50</t>
  </si>
  <si>
    <t>silniční:6,50</t>
  </si>
  <si>
    <t>nájezdový:6,50</t>
  </si>
  <si>
    <t>chodníkový:9</t>
  </si>
  <si>
    <t>9,00*0,035</t>
  </si>
  <si>
    <t>9,00*1,01</t>
  </si>
  <si>
    <t>dopočet:0,91</t>
  </si>
  <si>
    <t>2*6,50</t>
  </si>
  <si>
    <t>6,50*2*1,01</t>
  </si>
  <si>
    <t>97</t>
  </si>
  <si>
    <t>Prorážení otvorů</t>
  </si>
  <si>
    <t>97 Prorážení otvorů</t>
  </si>
  <si>
    <t>979054441R00</t>
  </si>
  <si>
    <t xml:space="preserve">Očištění přídlažby s výplní kamen. těženým </t>
  </si>
  <si>
    <t>720</t>
  </si>
  <si>
    <t>Zdravotechnická instalace</t>
  </si>
  <si>
    <t>720 Zdravotechnická instalace</t>
  </si>
  <si>
    <t>720000011T00</t>
  </si>
  <si>
    <t>Úprava kanalizační vpusti vč. výškového osazení mříže, vyčištění</t>
  </si>
  <si>
    <t>40-2019 Stanoviště ST 16- U Rejdiště 3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</si>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</sst>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00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593</v>
      </c>
      <c r="E2" s="5"/>
      <c r="F2" s="4"/>
      <c r="G2" s="6"/>
      <c r="H2" s="7" t="s">
        <v>0</v>
      </c>
      <c r="I2" s="8">
        <f ca="1">TODAY()</f>
        <v>44096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164</v>
      </c>
      <c r="H7" s="18" t="s">
        <v>4</v>
      </c>
      <c r="J7" s="17"/>
      <c r="K7" s="17"/>
    </row>
    <row r="8" spans="2:15">
      <c r="D8" s="17" t="s">
        <v>594</v>
      </c>
      <c r="H8" s="18" t="s">
        <v>5</v>
      </c>
      <c r="J8" s="17"/>
      <c r="K8" s="17"/>
    </row>
    <row r="9" spans="2:15">
      <c r="C9" s="18" t="s">
        <v>596</v>
      </c>
      <c r="D9" s="17" t="s">
        <v>595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ROUND(G34,0)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ROUND(H34,0)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3" si="0">(G30*SazbaDPH1)/100+(H30*SazbaDPH2)/100</f>
        <v>0</v>
      </c>
      <c r="J30" s="67" t="str">
        <f t="shared" ref="J30:J33" si="1">IF(CelkemObjekty=0,"",F30/CelkemObjekty*100)</f>
        <v/>
      </c>
    </row>
    <row r="31" spans="2:12">
      <c r="B31" s="68" t="s">
        <v>167</v>
      </c>
      <c r="C31" s="69" t="s">
        <v>168</v>
      </c>
      <c r="D31" s="70"/>
      <c r="E31" s="71"/>
      <c r="F31" s="72">
        <f t="shared" ref="F31:F33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454</v>
      </c>
      <c r="C32" s="69" t="s">
        <v>455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520</v>
      </c>
      <c r="C33" s="69" t="s">
        <v>521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ht="17.25" customHeight="1">
      <c r="B34" s="75" t="s">
        <v>19</v>
      </c>
      <c r="C34" s="76"/>
      <c r="D34" s="77"/>
      <c r="E34" s="78"/>
      <c r="F34" s="79">
        <f>SUM(F30:F33)</f>
        <v>0</v>
      </c>
      <c r="G34" s="79">
        <f>SUM(G30:G33)</f>
        <v>0</v>
      </c>
      <c r="H34" s="79">
        <f>SUM(H30:H33)</f>
        <v>0</v>
      </c>
      <c r="I34" s="79">
        <f>SUM(I30:I33)</f>
        <v>0</v>
      </c>
      <c r="J34" s="80" t="str">
        <f t="shared" ref="J34" si="3">IF(CelkemObjekty=0,"",F34/CelkemObjekty*100)</f>
        <v/>
      </c>
    </row>
    <row r="35" spans="2:1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9.75" customHeight="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7.5" customHeight="1"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2:11" ht="18">
      <c r="B38" s="13" t="s">
        <v>20</v>
      </c>
      <c r="C38" s="53"/>
      <c r="D38" s="53"/>
      <c r="E38" s="53"/>
      <c r="F38" s="53"/>
      <c r="G38" s="53"/>
      <c r="H38" s="53"/>
      <c r="I38" s="53"/>
      <c r="J38" s="53"/>
      <c r="K38" s="81"/>
    </row>
    <row r="39" spans="2:11">
      <c r="K39" s="81"/>
    </row>
    <row r="40" spans="2:11" ht="25.5">
      <c r="B40" s="82" t="s">
        <v>21</v>
      </c>
      <c r="C40" s="83" t="s">
        <v>22</v>
      </c>
      <c r="D40" s="56"/>
      <c r="E40" s="57"/>
      <c r="F40" s="58" t="s">
        <v>17</v>
      </c>
      <c r="G40" s="59" t="str">
        <f>CONCATENATE("Základ DPH ",SazbaDPH1," %")</f>
        <v>Základ DPH 15 %</v>
      </c>
      <c r="H40" s="58" t="str">
        <f>CONCATENATE("Základ DPH ",SazbaDPH2," %")</f>
        <v>Základ DPH 21 %</v>
      </c>
      <c r="I40" s="59" t="s">
        <v>18</v>
      </c>
      <c r="J40" s="58" t="s">
        <v>12</v>
      </c>
    </row>
    <row r="41" spans="2:11">
      <c r="B41" s="84" t="s">
        <v>105</v>
      </c>
      <c r="C41" s="85" t="s">
        <v>166</v>
      </c>
      <c r="D41" s="62"/>
      <c r="E41" s="63"/>
      <c r="F41" s="64">
        <f>G41+H41+I41</f>
        <v>0</v>
      </c>
      <c r="G41" s="65">
        <v>0</v>
      </c>
      <c r="H41" s="66">
        <v>0</v>
      </c>
      <c r="I41" s="73">
        <f t="shared" ref="I41:I44" si="4">(G41*SazbaDPH1)/100+(H41*SazbaDPH2)/100</f>
        <v>0</v>
      </c>
      <c r="J41" s="67" t="str">
        <f t="shared" ref="J41:J44" si="5">IF(CelkemObjekty=0,"",F41/CelkemObjekty*100)</f>
        <v/>
      </c>
    </row>
    <row r="42" spans="2:11">
      <c r="B42" s="86" t="s">
        <v>167</v>
      </c>
      <c r="C42" s="87" t="s">
        <v>453</v>
      </c>
      <c r="D42" s="70"/>
      <c r="E42" s="71"/>
      <c r="F42" s="72">
        <f t="shared" ref="F42:F44" si="6">G42+H42+I42</f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86" t="s">
        <v>454</v>
      </c>
      <c r="C43" s="87" t="s">
        <v>519</v>
      </c>
      <c r="D43" s="70"/>
      <c r="E43" s="71"/>
      <c r="F43" s="72">
        <f t="shared" si="6"/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6" t="s">
        <v>520</v>
      </c>
      <c r="C44" s="87" t="s">
        <v>592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75" t="s">
        <v>19</v>
      </c>
      <c r="C45" s="76"/>
      <c r="D45" s="77"/>
      <c r="E45" s="78"/>
      <c r="F45" s="79">
        <f>SUM(F41:F44)</f>
        <v>0</v>
      </c>
      <c r="G45" s="88">
        <f>SUM(G41:G44)</f>
        <v>0</v>
      </c>
      <c r="H45" s="79">
        <f>SUM(H41:H44)</f>
        <v>0</v>
      </c>
      <c r="I45" s="88">
        <f>SUM(I41:I44)</f>
        <v>0</v>
      </c>
      <c r="J45" s="80" t="str">
        <f t="shared" ref="J45" si="7">IF(CelkemObjekty=0,"",F45/CelkemObjekty*100)</f>
        <v/>
      </c>
    </row>
    <row r="46" spans="2:11" ht="9" customHeight="1"/>
    <row r="47" spans="2:11" ht="6" customHeight="1"/>
    <row r="48" spans="2:11" ht="3" customHeight="1"/>
    <row r="49" spans="2:10" ht="6.75" customHeight="1"/>
    <row r="50" spans="2:10" ht="20.25" customHeight="1">
      <c r="B50" s="13" t="s">
        <v>23</v>
      </c>
      <c r="C50" s="53"/>
      <c r="D50" s="53"/>
      <c r="E50" s="53"/>
      <c r="F50" s="53"/>
      <c r="G50" s="53"/>
      <c r="H50" s="53"/>
      <c r="I50" s="53"/>
      <c r="J50" s="53"/>
    </row>
    <row r="51" spans="2:10" ht="9" customHeight="1"/>
    <row r="52" spans="2:10">
      <c r="B52" s="55" t="s">
        <v>24</v>
      </c>
      <c r="C52" s="56"/>
      <c r="D52" s="56"/>
      <c r="E52" s="58" t="s">
        <v>12</v>
      </c>
      <c r="F52" s="58" t="s">
        <v>25</v>
      </c>
      <c r="G52" s="59" t="s">
        <v>26</v>
      </c>
      <c r="H52" s="58" t="s">
        <v>27</v>
      </c>
      <c r="I52" s="59" t="s">
        <v>28</v>
      </c>
      <c r="J52" s="89" t="s">
        <v>29</v>
      </c>
    </row>
    <row r="53" spans="2:10">
      <c r="B53" s="60" t="s">
        <v>110</v>
      </c>
      <c r="C53" s="61" t="s">
        <v>111</v>
      </c>
      <c r="D53" s="62"/>
      <c r="E53" s="90" t="str">
        <f>IF(SUM(SoucetDilu)=0,"",SUM(F53:J53)/SUM(SoucetDilu)*100)</f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>
      <c r="B54" s="68" t="s">
        <v>146</v>
      </c>
      <c r="C54" s="69" t="s">
        <v>147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170</v>
      </c>
      <c r="C55" s="69" t="s">
        <v>171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200</v>
      </c>
      <c r="C56" s="69" t="s">
        <v>201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213</v>
      </c>
      <c r="C57" s="69" t="s">
        <v>214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543</v>
      </c>
      <c r="C58" s="69" t="s">
        <v>544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236</v>
      </c>
      <c r="C59" s="69" t="s">
        <v>237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246</v>
      </c>
      <c r="C60" s="69" t="s">
        <v>247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260</v>
      </c>
      <c r="C61" s="69" t="s">
        <v>261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283</v>
      </c>
      <c r="C62" s="69" t="s">
        <v>284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288</v>
      </c>
      <c r="C63" s="69" t="s">
        <v>289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294</v>
      </c>
      <c r="C64" s="69" t="s">
        <v>295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492</v>
      </c>
      <c r="C65" s="69" t="s">
        <v>493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317</v>
      </c>
      <c r="C66" s="69" t="s">
        <v>318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335</v>
      </c>
      <c r="C67" s="69" t="s">
        <v>336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345</v>
      </c>
      <c r="C68" s="69" t="s">
        <v>346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360</v>
      </c>
      <c r="C69" s="69" t="s">
        <v>361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587</v>
      </c>
      <c r="C70" s="69" t="s">
        <v>588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424</v>
      </c>
      <c r="C71" s="69" t="s">
        <v>425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437</v>
      </c>
      <c r="C72" s="69" t="s">
        <v>438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368</v>
      </c>
      <c r="C73" s="69" t="s">
        <v>369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402</v>
      </c>
      <c r="C74" s="69" t="s">
        <v>403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408</v>
      </c>
      <c r="C75" s="69" t="s">
        <v>409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414</v>
      </c>
      <c r="C76" s="69" t="s">
        <v>415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582</v>
      </c>
      <c r="C77" s="69" t="s">
        <v>583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419</v>
      </c>
      <c r="C78" s="69" t="s">
        <v>420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444</v>
      </c>
      <c r="C79" s="69" t="s">
        <v>445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512</v>
      </c>
      <c r="C80" s="69" t="s">
        <v>513</v>
      </c>
      <c r="D80" s="70"/>
      <c r="E80" s="91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75" t="s">
        <v>19</v>
      </c>
      <c r="C81" s="76"/>
      <c r="D81" s="77"/>
      <c r="E81" s="92" t="str">
        <f>IF(SUM(SoucetDilu)=0,"",SUM(F81:J81)/SUM(SoucetDilu)*100)</f>
        <v/>
      </c>
      <c r="F81" s="79">
        <f>SUM(F53:F80)</f>
        <v>0</v>
      </c>
      <c r="G81" s="88">
        <f>SUM(G53:G80)</f>
        <v>0</v>
      </c>
      <c r="H81" s="79">
        <f>SUM(H53:H80)</f>
        <v>0</v>
      </c>
      <c r="I81" s="88">
        <f>SUM(I53:I80)</f>
        <v>0</v>
      </c>
      <c r="J81" s="79">
        <f>SUM(J53:J80)</f>
        <v>0</v>
      </c>
    </row>
    <row r="83" spans="2:10" ht="2.25" customHeight="1"/>
    <row r="84" spans="2:10" ht="1.5" customHeight="1"/>
    <row r="85" spans="2:10" ht="0.75" customHeight="1"/>
    <row r="86" spans="2:10" ht="0.75" customHeight="1"/>
    <row r="87" spans="2:10" ht="0.75" customHeight="1"/>
    <row r="88" spans="2:10" ht="18">
      <c r="B88" s="13" t="s">
        <v>30</v>
      </c>
      <c r="C88" s="53"/>
      <c r="D88" s="53"/>
      <c r="E88" s="53"/>
      <c r="F88" s="53"/>
      <c r="G88" s="53"/>
      <c r="H88" s="53"/>
      <c r="I88" s="53"/>
      <c r="J88" s="53"/>
    </row>
    <row r="90" spans="2:10">
      <c r="B90" s="55" t="s">
        <v>31</v>
      </c>
      <c r="C90" s="56"/>
      <c r="D90" s="56"/>
      <c r="E90" s="93"/>
      <c r="F90" s="94"/>
      <c r="G90" s="59"/>
      <c r="H90" s="58" t="s">
        <v>17</v>
      </c>
      <c r="I90" s="1"/>
      <c r="J90" s="1"/>
    </row>
    <row r="91" spans="2:10">
      <c r="B91" s="60" t="s">
        <v>156</v>
      </c>
      <c r="C91" s="61"/>
      <c r="D91" s="62"/>
      <c r="E91" s="95"/>
      <c r="F91" s="96"/>
      <c r="G91" s="65"/>
      <c r="H91" s="66">
        <v>0</v>
      </c>
      <c r="I91" s="1"/>
      <c r="J91" s="1"/>
    </row>
    <row r="92" spans="2:10">
      <c r="B92" s="68" t="s">
        <v>157</v>
      </c>
      <c r="C92" s="69"/>
      <c r="D92" s="70"/>
      <c r="E92" s="97"/>
      <c r="F92" s="98"/>
      <c r="G92" s="73"/>
      <c r="H92" s="74">
        <v>0</v>
      </c>
      <c r="I92" s="1"/>
      <c r="J92" s="1"/>
    </row>
    <row r="93" spans="2:10">
      <c r="B93" s="68" t="s">
        <v>158</v>
      </c>
      <c r="C93" s="69"/>
      <c r="D93" s="70"/>
      <c r="E93" s="97"/>
      <c r="F93" s="98"/>
      <c r="G93" s="73"/>
      <c r="H93" s="74">
        <v>0</v>
      </c>
      <c r="I93" s="1"/>
      <c r="J93" s="1"/>
    </row>
    <row r="94" spans="2:10">
      <c r="B94" s="68" t="s">
        <v>159</v>
      </c>
      <c r="C94" s="69"/>
      <c r="D94" s="70"/>
      <c r="E94" s="97"/>
      <c r="F94" s="98"/>
      <c r="G94" s="73"/>
      <c r="H94" s="74">
        <v>0</v>
      </c>
      <c r="I94" s="1"/>
      <c r="J94" s="1"/>
    </row>
    <row r="95" spans="2:10">
      <c r="B95" s="68" t="s">
        <v>160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>
      <c r="B96" s="68" t="s">
        <v>161</v>
      </c>
      <c r="C96" s="69"/>
      <c r="D96" s="70"/>
      <c r="E96" s="97"/>
      <c r="F96" s="98"/>
      <c r="G96" s="73"/>
      <c r="H96" s="74">
        <v>0</v>
      </c>
      <c r="I96" s="1"/>
      <c r="J96" s="1"/>
    </row>
    <row r="97" spans="2:10">
      <c r="B97" s="68" t="s">
        <v>162</v>
      </c>
      <c r="C97" s="69"/>
      <c r="D97" s="70"/>
      <c r="E97" s="97"/>
      <c r="F97" s="98"/>
      <c r="G97" s="73"/>
      <c r="H97" s="74">
        <v>0</v>
      </c>
      <c r="I97" s="1"/>
      <c r="J97" s="1"/>
    </row>
    <row r="98" spans="2:10">
      <c r="B98" s="68" t="s">
        <v>163</v>
      </c>
      <c r="C98" s="69"/>
      <c r="D98" s="70"/>
      <c r="E98" s="97"/>
      <c r="F98" s="98"/>
      <c r="G98" s="73"/>
      <c r="H98" s="74">
        <v>0</v>
      </c>
      <c r="I98" s="1"/>
      <c r="J98" s="1"/>
    </row>
    <row r="99" spans="2:10">
      <c r="B99" s="75" t="s">
        <v>19</v>
      </c>
      <c r="C99" s="76"/>
      <c r="D99" s="77"/>
      <c r="E99" s="99"/>
      <c r="F99" s="100"/>
      <c r="G99" s="88"/>
      <c r="H99" s="79">
        <f>SUM(H91:H98)</f>
        <v>0</v>
      </c>
      <c r="I99" s="1"/>
      <c r="J99" s="1"/>
    </row>
    <row r="100" spans="2:10">
      <c r="I100" s="1"/>
      <c r="J100" s="1"/>
    </row>
  </sheetData>
  <sortState ref="B831:K85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272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40-2019 Rek'!H1</f>
        <v>40-2019</v>
      </c>
      <c r="G3" s="268"/>
    </row>
    <row r="4" spans="1:80" ht="13.5" thickBot="1">
      <c r="A4" s="269" t="s">
        <v>76</v>
      </c>
      <c r="B4" s="214"/>
      <c r="C4" s="215" t="s">
        <v>456</v>
      </c>
      <c r="D4" s="270"/>
      <c r="E4" s="271" t="str">
        <f>'SO 02 40-2019 Rek'!G2</f>
        <v>Stanoviště ST 15- U Rejdiště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170</v>
      </c>
      <c r="C7" s="284" t="s">
        <v>171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173</v>
      </c>
      <c r="C8" s="295" t="s">
        <v>174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457</v>
      </c>
      <c r="C9" s="295" t="s">
        <v>458</v>
      </c>
      <c r="D9" s="296" t="s">
        <v>177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175</v>
      </c>
      <c r="C10" s="295" t="s">
        <v>176</v>
      </c>
      <c r="D10" s="296" t="s">
        <v>177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4</v>
      </c>
      <c r="B11" s="294" t="s">
        <v>459</v>
      </c>
      <c r="C11" s="295" t="s">
        <v>460</v>
      </c>
      <c r="D11" s="296" t="s">
        <v>180</v>
      </c>
      <c r="E11" s="297">
        <v>5.5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-0.13800000000000001</v>
      </c>
      <c r="K11" s="300">
        <f>E11*J11</f>
        <v>-0.75900000000000012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461</v>
      </c>
      <c r="D12" s="304"/>
      <c r="E12" s="304"/>
      <c r="F12" s="304"/>
      <c r="G12" s="305"/>
      <c r="I12" s="306"/>
      <c r="K12" s="306"/>
      <c r="L12" s="307" t="s">
        <v>461</v>
      </c>
      <c r="O12" s="292">
        <v>3</v>
      </c>
    </row>
    <row r="13" spans="1:80">
      <c r="A13" s="293">
        <v>5</v>
      </c>
      <c r="B13" s="294" t="s">
        <v>178</v>
      </c>
      <c r="C13" s="295" t="s">
        <v>179</v>
      </c>
      <c r="D13" s="296" t="s">
        <v>180</v>
      </c>
      <c r="E13" s="297">
        <v>35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-0.44</v>
      </c>
      <c r="K13" s="300">
        <f>E13*J13</f>
        <v>-15.4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181</v>
      </c>
      <c r="D14" s="304"/>
      <c r="E14" s="304"/>
      <c r="F14" s="304"/>
      <c r="G14" s="305"/>
      <c r="I14" s="306"/>
      <c r="K14" s="306"/>
      <c r="L14" s="307" t="s">
        <v>181</v>
      </c>
      <c r="O14" s="292">
        <v>3</v>
      </c>
    </row>
    <row r="15" spans="1:80">
      <c r="A15" s="301"/>
      <c r="B15" s="308"/>
      <c r="C15" s="309" t="s">
        <v>462</v>
      </c>
      <c r="D15" s="310"/>
      <c r="E15" s="311">
        <v>29.5</v>
      </c>
      <c r="F15" s="312"/>
      <c r="G15" s="313"/>
      <c r="H15" s="314"/>
      <c r="I15" s="306"/>
      <c r="J15" s="315"/>
      <c r="K15" s="306"/>
      <c r="M15" s="307" t="s">
        <v>462</v>
      </c>
      <c r="O15" s="292"/>
    </row>
    <row r="16" spans="1:80">
      <c r="A16" s="301"/>
      <c r="B16" s="308"/>
      <c r="C16" s="309" t="s">
        <v>463</v>
      </c>
      <c r="D16" s="310"/>
      <c r="E16" s="311">
        <v>5.5</v>
      </c>
      <c r="F16" s="312"/>
      <c r="G16" s="313"/>
      <c r="H16" s="314"/>
      <c r="I16" s="306"/>
      <c r="J16" s="315"/>
      <c r="K16" s="306"/>
      <c r="M16" s="307" t="s">
        <v>463</v>
      </c>
      <c r="O16" s="292"/>
    </row>
    <row r="17" spans="1:80">
      <c r="A17" s="293">
        <v>6</v>
      </c>
      <c r="B17" s="294" t="s">
        <v>182</v>
      </c>
      <c r="C17" s="295" t="s">
        <v>183</v>
      </c>
      <c r="D17" s="296" t="s">
        <v>180</v>
      </c>
      <c r="E17" s="297">
        <v>9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-0.55000000000000004</v>
      </c>
      <c r="K17" s="300">
        <f>E17*J17</f>
        <v>-4.95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184</v>
      </c>
      <c r="D18" s="304"/>
      <c r="E18" s="304"/>
      <c r="F18" s="304"/>
      <c r="G18" s="305"/>
      <c r="I18" s="306"/>
      <c r="K18" s="306"/>
      <c r="L18" s="307" t="s">
        <v>184</v>
      </c>
      <c r="O18" s="292">
        <v>3</v>
      </c>
    </row>
    <row r="19" spans="1:80">
      <c r="A19" s="293">
        <v>7</v>
      </c>
      <c r="B19" s="294" t="s">
        <v>185</v>
      </c>
      <c r="C19" s="295" t="s">
        <v>186</v>
      </c>
      <c r="D19" s="296" t="s">
        <v>180</v>
      </c>
      <c r="E19" s="297">
        <v>9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-0.17599999999999999</v>
      </c>
      <c r="K19" s="300">
        <f>E19*J19</f>
        <v>-1.5839999999999999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8</v>
      </c>
      <c r="B20" s="294" t="s">
        <v>187</v>
      </c>
      <c r="C20" s="295" t="s">
        <v>188</v>
      </c>
      <c r="D20" s="296" t="s">
        <v>180</v>
      </c>
      <c r="E20" s="297">
        <v>29.5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-0.36</v>
      </c>
      <c r="K20" s="300">
        <f>E20*J20</f>
        <v>-10.62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2"/>
      <c r="C21" s="303"/>
      <c r="D21" s="304"/>
      <c r="E21" s="304"/>
      <c r="F21" s="304"/>
      <c r="G21" s="305"/>
      <c r="I21" s="306"/>
      <c r="K21" s="306"/>
      <c r="L21" s="307"/>
      <c r="O21" s="292">
        <v>3</v>
      </c>
    </row>
    <row r="22" spans="1:80">
      <c r="A22" s="293">
        <v>9</v>
      </c>
      <c r="B22" s="294" t="s">
        <v>189</v>
      </c>
      <c r="C22" s="295" t="s">
        <v>190</v>
      </c>
      <c r="D22" s="296" t="s">
        <v>180</v>
      </c>
      <c r="E22" s="297">
        <v>9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-0.35759999999999997</v>
      </c>
      <c r="K22" s="300">
        <f>E22*J22</f>
        <v>-3.2183999999999999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184</v>
      </c>
      <c r="D23" s="304"/>
      <c r="E23" s="304"/>
      <c r="F23" s="304"/>
      <c r="G23" s="305"/>
      <c r="I23" s="306"/>
      <c r="K23" s="306"/>
      <c r="L23" s="307" t="s">
        <v>184</v>
      </c>
      <c r="O23" s="292">
        <v>3</v>
      </c>
    </row>
    <row r="24" spans="1:80">
      <c r="A24" s="293">
        <v>10</v>
      </c>
      <c r="B24" s="294" t="s">
        <v>191</v>
      </c>
      <c r="C24" s="295" t="s">
        <v>192</v>
      </c>
      <c r="D24" s="296" t="s">
        <v>193</v>
      </c>
      <c r="E24" s="297">
        <v>12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-0.27</v>
      </c>
      <c r="K24" s="300">
        <f>E24*J24</f>
        <v>-3.24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11</v>
      </c>
      <c r="B25" s="294" t="s">
        <v>194</v>
      </c>
      <c r="C25" s="295" t="s">
        <v>195</v>
      </c>
      <c r="D25" s="296" t="s">
        <v>196</v>
      </c>
      <c r="E25" s="297">
        <v>10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12</v>
      </c>
      <c r="B26" s="294" t="s">
        <v>197</v>
      </c>
      <c r="C26" s="295" t="s">
        <v>198</v>
      </c>
      <c r="D26" s="296" t="s">
        <v>199</v>
      </c>
      <c r="E26" s="297">
        <v>10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16"/>
      <c r="B27" s="317" t="s">
        <v>99</v>
      </c>
      <c r="C27" s="318" t="s">
        <v>172</v>
      </c>
      <c r="D27" s="319"/>
      <c r="E27" s="320"/>
      <c r="F27" s="321"/>
      <c r="G27" s="322">
        <f>SUM(G7:G26)</f>
        <v>0</v>
      </c>
      <c r="H27" s="323"/>
      <c r="I27" s="324">
        <f>SUM(I7:I26)</f>
        <v>0</v>
      </c>
      <c r="J27" s="323"/>
      <c r="K27" s="324">
        <f>SUM(K7:K26)</f>
        <v>-39.7714</v>
      </c>
      <c r="O27" s="292">
        <v>4</v>
      </c>
      <c r="BA27" s="325">
        <f>SUM(BA7:BA26)</f>
        <v>0</v>
      </c>
      <c r="BB27" s="325">
        <f>SUM(BB7:BB26)</f>
        <v>0</v>
      </c>
      <c r="BC27" s="325">
        <f>SUM(BC7:BC26)</f>
        <v>0</v>
      </c>
      <c r="BD27" s="325">
        <f>SUM(BD7:BD26)</f>
        <v>0</v>
      </c>
      <c r="BE27" s="325">
        <f>SUM(BE7:BE26)</f>
        <v>0</v>
      </c>
    </row>
    <row r="28" spans="1:80">
      <c r="A28" s="282" t="s">
        <v>97</v>
      </c>
      <c r="B28" s="283" t="s">
        <v>200</v>
      </c>
      <c r="C28" s="284" t="s">
        <v>201</v>
      </c>
      <c r="D28" s="285"/>
      <c r="E28" s="286"/>
      <c r="F28" s="286"/>
      <c r="G28" s="287"/>
      <c r="H28" s="288"/>
      <c r="I28" s="289"/>
      <c r="J28" s="290"/>
      <c r="K28" s="291"/>
      <c r="O28" s="292">
        <v>1</v>
      </c>
    </row>
    <row r="29" spans="1:80">
      <c r="A29" s="293">
        <v>13</v>
      </c>
      <c r="B29" s="294" t="s">
        <v>203</v>
      </c>
      <c r="C29" s="295" t="s">
        <v>204</v>
      </c>
      <c r="D29" s="296" t="s">
        <v>109</v>
      </c>
      <c r="E29" s="297">
        <v>1.7250000000000001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464</v>
      </c>
      <c r="D30" s="310"/>
      <c r="E30" s="311">
        <v>1.7250000000000001</v>
      </c>
      <c r="F30" s="312"/>
      <c r="G30" s="313"/>
      <c r="H30" s="314"/>
      <c r="I30" s="306"/>
      <c r="J30" s="315"/>
      <c r="K30" s="306"/>
      <c r="M30" s="307" t="s">
        <v>464</v>
      </c>
      <c r="O30" s="292"/>
    </row>
    <row r="31" spans="1:80">
      <c r="A31" s="293">
        <v>14</v>
      </c>
      <c r="B31" s="294" t="s">
        <v>207</v>
      </c>
      <c r="C31" s="295" t="s">
        <v>208</v>
      </c>
      <c r="D31" s="296" t="s">
        <v>109</v>
      </c>
      <c r="E31" s="297">
        <v>1.7250000000000001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464</v>
      </c>
      <c r="D32" s="310"/>
      <c r="E32" s="311">
        <v>1.7250000000000001</v>
      </c>
      <c r="F32" s="312"/>
      <c r="G32" s="313"/>
      <c r="H32" s="314"/>
      <c r="I32" s="306"/>
      <c r="J32" s="315"/>
      <c r="K32" s="306"/>
      <c r="M32" s="307" t="s">
        <v>464</v>
      </c>
      <c r="O32" s="292"/>
    </row>
    <row r="33" spans="1:80">
      <c r="A33" s="293">
        <v>15</v>
      </c>
      <c r="B33" s="294" t="s">
        <v>211</v>
      </c>
      <c r="C33" s="295" t="s">
        <v>212</v>
      </c>
      <c r="D33" s="296" t="s">
        <v>109</v>
      </c>
      <c r="E33" s="297">
        <v>1.7250000000000001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16"/>
      <c r="B34" s="317" t="s">
        <v>99</v>
      </c>
      <c r="C34" s="318" t="s">
        <v>202</v>
      </c>
      <c r="D34" s="319"/>
      <c r="E34" s="320"/>
      <c r="F34" s="321"/>
      <c r="G34" s="322">
        <f>SUM(G28:G33)</f>
        <v>0</v>
      </c>
      <c r="H34" s="323"/>
      <c r="I34" s="324">
        <f>SUM(I28:I33)</f>
        <v>0</v>
      </c>
      <c r="J34" s="323"/>
      <c r="K34" s="324">
        <f>SUM(K28:K33)</f>
        <v>0</v>
      </c>
      <c r="O34" s="292">
        <v>4</v>
      </c>
      <c r="BA34" s="325">
        <f>SUM(BA28:BA33)</f>
        <v>0</v>
      </c>
      <c r="BB34" s="325">
        <f>SUM(BB28:BB33)</f>
        <v>0</v>
      </c>
      <c r="BC34" s="325">
        <f>SUM(BC28:BC33)</f>
        <v>0</v>
      </c>
      <c r="BD34" s="325">
        <f>SUM(BD28:BD33)</f>
        <v>0</v>
      </c>
      <c r="BE34" s="325">
        <f>SUM(BE28:BE33)</f>
        <v>0</v>
      </c>
    </row>
    <row r="35" spans="1:80">
      <c r="A35" s="282" t="s">
        <v>97</v>
      </c>
      <c r="B35" s="283" t="s">
        <v>213</v>
      </c>
      <c r="C35" s="284" t="s">
        <v>214</v>
      </c>
      <c r="D35" s="285"/>
      <c r="E35" s="286"/>
      <c r="F35" s="286"/>
      <c r="G35" s="287"/>
      <c r="H35" s="288"/>
      <c r="I35" s="289"/>
      <c r="J35" s="290"/>
      <c r="K35" s="291"/>
      <c r="O35" s="292">
        <v>1</v>
      </c>
    </row>
    <row r="36" spans="1:80">
      <c r="A36" s="293">
        <v>16</v>
      </c>
      <c r="B36" s="294" t="s">
        <v>216</v>
      </c>
      <c r="C36" s="295" t="s">
        <v>217</v>
      </c>
      <c r="D36" s="296" t="s">
        <v>109</v>
      </c>
      <c r="E36" s="297">
        <v>20.6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8"/>
      <c r="C37" s="337" t="s">
        <v>218</v>
      </c>
      <c r="D37" s="310"/>
      <c r="E37" s="336">
        <v>0</v>
      </c>
      <c r="F37" s="312"/>
      <c r="G37" s="313"/>
      <c r="H37" s="314"/>
      <c r="I37" s="306"/>
      <c r="J37" s="315"/>
      <c r="K37" s="306"/>
      <c r="M37" s="307" t="s">
        <v>218</v>
      </c>
      <c r="O37" s="292"/>
    </row>
    <row r="38" spans="1:80">
      <c r="A38" s="301"/>
      <c r="B38" s="308"/>
      <c r="C38" s="337" t="s">
        <v>465</v>
      </c>
      <c r="D38" s="310"/>
      <c r="E38" s="336">
        <v>48.8</v>
      </c>
      <c r="F38" s="312"/>
      <c r="G38" s="313"/>
      <c r="H38" s="314"/>
      <c r="I38" s="306"/>
      <c r="J38" s="315"/>
      <c r="K38" s="306"/>
      <c r="M38" s="307" t="s">
        <v>465</v>
      </c>
      <c r="O38" s="292"/>
    </row>
    <row r="39" spans="1:80">
      <c r="A39" s="301"/>
      <c r="B39" s="308"/>
      <c r="C39" s="337" t="s">
        <v>466</v>
      </c>
      <c r="D39" s="310"/>
      <c r="E39" s="336">
        <v>-7.6</v>
      </c>
      <c r="F39" s="312"/>
      <c r="G39" s="313"/>
      <c r="H39" s="314"/>
      <c r="I39" s="306"/>
      <c r="J39" s="315"/>
      <c r="K39" s="306"/>
      <c r="M39" s="307" t="s">
        <v>466</v>
      </c>
      <c r="O39" s="292"/>
    </row>
    <row r="40" spans="1:80">
      <c r="A40" s="301"/>
      <c r="B40" s="308"/>
      <c r="C40" s="337" t="s">
        <v>221</v>
      </c>
      <c r="D40" s="310"/>
      <c r="E40" s="336">
        <v>41.199999999999996</v>
      </c>
      <c r="F40" s="312"/>
      <c r="G40" s="313"/>
      <c r="H40" s="314"/>
      <c r="I40" s="306"/>
      <c r="J40" s="315"/>
      <c r="K40" s="306"/>
      <c r="M40" s="307" t="s">
        <v>221</v>
      </c>
      <c r="O40" s="292"/>
    </row>
    <row r="41" spans="1:80">
      <c r="A41" s="301"/>
      <c r="B41" s="308"/>
      <c r="C41" s="309" t="s">
        <v>467</v>
      </c>
      <c r="D41" s="310"/>
      <c r="E41" s="311">
        <v>20.6</v>
      </c>
      <c r="F41" s="312"/>
      <c r="G41" s="313"/>
      <c r="H41" s="314"/>
      <c r="I41" s="306"/>
      <c r="J41" s="315"/>
      <c r="K41" s="306"/>
      <c r="M41" s="307" t="s">
        <v>467</v>
      </c>
      <c r="O41" s="292"/>
    </row>
    <row r="42" spans="1:80">
      <c r="A42" s="293">
        <v>17</v>
      </c>
      <c r="B42" s="294" t="s">
        <v>223</v>
      </c>
      <c r="C42" s="295" t="s">
        <v>224</v>
      </c>
      <c r="D42" s="296" t="s">
        <v>109</v>
      </c>
      <c r="E42" s="297">
        <v>16.48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2"/>
      <c r="C43" s="303" t="s">
        <v>225</v>
      </c>
      <c r="D43" s="304"/>
      <c r="E43" s="304"/>
      <c r="F43" s="304"/>
      <c r="G43" s="305"/>
      <c r="I43" s="306"/>
      <c r="K43" s="306"/>
      <c r="L43" s="307" t="s">
        <v>225</v>
      </c>
      <c r="O43" s="292">
        <v>3</v>
      </c>
    </row>
    <row r="44" spans="1:80">
      <c r="A44" s="301"/>
      <c r="B44" s="302"/>
      <c r="C44" s="303" t="s">
        <v>226</v>
      </c>
      <c r="D44" s="304"/>
      <c r="E44" s="304"/>
      <c r="F44" s="304"/>
      <c r="G44" s="305"/>
      <c r="I44" s="306"/>
      <c r="K44" s="306"/>
      <c r="L44" s="307" t="s">
        <v>226</v>
      </c>
      <c r="O44" s="292">
        <v>3</v>
      </c>
    </row>
    <row r="45" spans="1:80">
      <c r="A45" s="301"/>
      <c r="B45" s="302"/>
      <c r="C45" s="303" t="s">
        <v>227</v>
      </c>
      <c r="D45" s="304"/>
      <c r="E45" s="304"/>
      <c r="F45" s="304"/>
      <c r="G45" s="305"/>
      <c r="I45" s="306"/>
      <c r="K45" s="306"/>
      <c r="L45" s="307" t="s">
        <v>227</v>
      </c>
      <c r="O45" s="292">
        <v>3</v>
      </c>
    </row>
    <row r="46" spans="1:80">
      <c r="A46" s="301"/>
      <c r="B46" s="302"/>
      <c r="C46" s="303"/>
      <c r="D46" s="304"/>
      <c r="E46" s="304"/>
      <c r="F46" s="304"/>
      <c r="G46" s="305"/>
      <c r="I46" s="306"/>
      <c r="K46" s="306"/>
      <c r="L46" s="307"/>
      <c r="O46" s="292">
        <v>3</v>
      </c>
    </row>
    <row r="47" spans="1:80">
      <c r="A47" s="301"/>
      <c r="B47" s="308"/>
      <c r="C47" s="337" t="s">
        <v>218</v>
      </c>
      <c r="D47" s="310"/>
      <c r="E47" s="336">
        <v>0</v>
      </c>
      <c r="F47" s="312"/>
      <c r="G47" s="313"/>
      <c r="H47" s="314"/>
      <c r="I47" s="306"/>
      <c r="J47" s="315"/>
      <c r="K47" s="306"/>
      <c r="M47" s="307" t="s">
        <v>218</v>
      </c>
      <c r="O47" s="292"/>
    </row>
    <row r="48" spans="1:80">
      <c r="A48" s="301"/>
      <c r="B48" s="308"/>
      <c r="C48" s="337" t="s">
        <v>465</v>
      </c>
      <c r="D48" s="310"/>
      <c r="E48" s="336">
        <v>48.8</v>
      </c>
      <c r="F48" s="312"/>
      <c r="G48" s="313"/>
      <c r="H48" s="314"/>
      <c r="I48" s="306"/>
      <c r="J48" s="315"/>
      <c r="K48" s="306"/>
      <c r="M48" s="307" t="s">
        <v>465</v>
      </c>
      <c r="O48" s="292"/>
    </row>
    <row r="49" spans="1:80">
      <c r="A49" s="301"/>
      <c r="B49" s="308"/>
      <c r="C49" s="337" t="s">
        <v>466</v>
      </c>
      <c r="D49" s="310"/>
      <c r="E49" s="336">
        <v>-7.6</v>
      </c>
      <c r="F49" s="312"/>
      <c r="G49" s="313"/>
      <c r="H49" s="314"/>
      <c r="I49" s="306"/>
      <c r="J49" s="315"/>
      <c r="K49" s="306"/>
      <c r="M49" s="307" t="s">
        <v>466</v>
      </c>
      <c r="O49" s="292"/>
    </row>
    <row r="50" spans="1:80">
      <c r="A50" s="301"/>
      <c r="B50" s="308"/>
      <c r="C50" s="337" t="s">
        <v>221</v>
      </c>
      <c r="D50" s="310"/>
      <c r="E50" s="336">
        <v>41.199999999999996</v>
      </c>
      <c r="F50" s="312"/>
      <c r="G50" s="313"/>
      <c r="H50" s="314"/>
      <c r="I50" s="306"/>
      <c r="J50" s="315"/>
      <c r="K50" s="306"/>
      <c r="M50" s="307" t="s">
        <v>221</v>
      </c>
      <c r="O50" s="292"/>
    </row>
    <row r="51" spans="1:80">
      <c r="A51" s="301"/>
      <c r="B51" s="308"/>
      <c r="C51" s="309" t="s">
        <v>468</v>
      </c>
      <c r="D51" s="310"/>
      <c r="E51" s="311">
        <v>16.48</v>
      </c>
      <c r="F51" s="312"/>
      <c r="G51" s="313"/>
      <c r="H51" s="314"/>
      <c r="I51" s="306"/>
      <c r="J51" s="315"/>
      <c r="K51" s="306"/>
      <c r="M51" s="307" t="s">
        <v>468</v>
      </c>
      <c r="O51" s="292"/>
    </row>
    <row r="52" spans="1:80">
      <c r="A52" s="293">
        <v>18</v>
      </c>
      <c r="B52" s="294" t="s">
        <v>229</v>
      </c>
      <c r="C52" s="295" t="s">
        <v>230</v>
      </c>
      <c r="D52" s="296" t="s">
        <v>109</v>
      </c>
      <c r="E52" s="297">
        <v>16.48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293">
        <v>19</v>
      </c>
      <c r="B53" s="294" t="s">
        <v>231</v>
      </c>
      <c r="C53" s="295" t="s">
        <v>232</v>
      </c>
      <c r="D53" s="296" t="s">
        <v>109</v>
      </c>
      <c r="E53" s="297">
        <v>4.12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0</v>
      </c>
      <c r="AC53" s="261">
        <v>0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0</v>
      </c>
    </row>
    <row r="54" spans="1:80">
      <c r="A54" s="301"/>
      <c r="B54" s="308"/>
      <c r="C54" s="337" t="s">
        <v>218</v>
      </c>
      <c r="D54" s="310"/>
      <c r="E54" s="336">
        <v>0</v>
      </c>
      <c r="F54" s="312"/>
      <c r="G54" s="313"/>
      <c r="H54" s="314"/>
      <c r="I54" s="306"/>
      <c r="J54" s="315"/>
      <c r="K54" s="306"/>
      <c r="M54" s="307" t="s">
        <v>218</v>
      </c>
      <c r="O54" s="292"/>
    </row>
    <row r="55" spans="1:80">
      <c r="A55" s="301"/>
      <c r="B55" s="308"/>
      <c r="C55" s="337" t="s">
        <v>465</v>
      </c>
      <c r="D55" s="310"/>
      <c r="E55" s="336">
        <v>48.8</v>
      </c>
      <c r="F55" s="312"/>
      <c r="G55" s="313"/>
      <c r="H55" s="314"/>
      <c r="I55" s="306"/>
      <c r="J55" s="315"/>
      <c r="K55" s="306"/>
      <c r="M55" s="307" t="s">
        <v>465</v>
      </c>
      <c r="O55" s="292"/>
    </row>
    <row r="56" spans="1:80">
      <c r="A56" s="301"/>
      <c r="B56" s="308"/>
      <c r="C56" s="337" t="s">
        <v>466</v>
      </c>
      <c r="D56" s="310"/>
      <c r="E56" s="336">
        <v>-7.6</v>
      </c>
      <c r="F56" s="312"/>
      <c r="G56" s="313"/>
      <c r="H56" s="314"/>
      <c r="I56" s="306"/>
      <c r="J56" s="315"/>
      <c r="K56" s="306"/>
      <c r="M56" s="307" t="s">
        <v>466</v>
      </c>
      <c r="O56" s="292"/>
    </row>
    <row r="57" spans="1:80">
      <c r="A57" s="301"/>
      <c r="B57" s="308"/>
      <c r="C57" s="337" t="s">
        <v>221</v>
      </c>
      <c r="D57" s="310"/>
      <c r="E57" s="336">
        <v>41.199999999999996</v>
      </c>
      <c r="F57" s="312"/>
      <c r="G57" s="313"/>
      <c r="H57" s="314"/>
      <c r="I57" s="306"/>
      <c r="J57" s="315"/>
      <c r="K57" s="306"/>
      <c r="M57" s="307" t="s">
        <v>221</v>
      </c>
      <c r="O57" s="292"/>
    </row>
    <row r="58" spans="1:80">
      <c r="A58" s="301"/>
      <c r="B58" s="308"/>
      <c r="C58" s="309" t="s">
        <v>469</v>
      </c>
      <c r="D58" s="310"/>
      <c r="E58" s="311">
        <v>4.12</v>
      </c>
      <c r="F58" s="312"/>
      <c r="G58" s="313"/>
      <c r="H58" s="314"/>
      <c r="I58" s="306"/>
      <c r="J58" s="315"/>
      <c r="K58" s="306"/>
      <c r="M58" s="307" t="s">
        <v>469</v>
      </c>
      <c r="O58" s="292"/>
    </row>
    <row r="59" spans="1:80">
      <c r="A59" s="293">
        <v>20</v>
      </c>
      <c r="B59" s="294" t="s">
        <v>234</v>
      </c>
      <c r="C59" s="295" t="s">
        <v>235</v>
      </c>
      <c r="D59" s="296" t="s">
        <v>109</v>
      </c>
      <c r="E59" s="297">
        <v>4.12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16"/>
      <c r="B60" s="317" t="s">
        <v>99</v>
      </c>
      <c r="C60" s="318" t="s">
        <v>215</v>
      </c>
      <c r="D60" s="319"/>
      <c r="E60" s="320"/>
      <c r="F60" s="321"/>
      <c r="G60" s="322">
        <f>SUM(G35:G59)</f>
        <v>0</v>
      </c>
      <c r="H60" s="323"/>
      <c r="I60" s="324">
        <f>SUM(I35:I59)</f>
        <v>0</v>
      </c>
      <c r="J60" s="323"/>
      <c r="K60" s="324">
        <f>SUM(K35:K59)</f>
        <v>0</v>
      </c>
      <c r="O60" s="292">
        <v>4</v>
      </c>
      <c r="BA60" s="325">
        <f>SUM(BA35:BA59)</f>
        <v>0</v>
      </c>
      <c r="BB60" s="325">
        <f>SUM(BB35:BB59)</f>
        <v>0</v>
      </c>
      <c r="BC60" s="325">
        <f>SUM(BC35:BC59)</f>
        <v>0</v>
      </c>
      <c r="BD60" s="325">
        <f>SUM(BD35:BD59)</f>
        <v>0</v>
      </c>
      <c r="BE60" s="325">
        <f>SUM(BE35:BE59)</f>
        <v>0</v>
      </c>
    </row>
    <row r="61" spans="1:80">
      <c r="A61" s="282" t="s">
        <v>97</v>
      </c>
      <c r="B61" s="283" t="s">
        <v>236</v>
      </c>
      <c r="C61" s="284" t="s">
        <v>237</v>
      </c>
      <c r="D61" s="285"/>
      <c r="E61" s="286"/>
      <c r="F61" s="286"/>
      <c r="G61" s="287"/>
      <c r="H61" s="288"/>
      <c r="I61" s="289"/>
      <c r="J61" s="290"/>
      <c r="K61" s="291"/>
      <c r="O61" s="292">
        <v>1</v>
      </c>
    </row>
    <row r="62" spans="1:80">
      <c r="A62" s="293">
        <v>21</v>
      </c>
      <c r="B62" s="294" t="s">
        <v>239</v>
      </c>
      <c r="C62" s="295" t="s">
        <v>240</v>
      </c>
      <c r="D62" s="296" t="s">
        <v>109</v>
      </c>
      <c r="E62" s="297">
        <v>48.8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301"/>
      <c r="B63" s="308"/>
      <c r="C63" s="309" t="s">
        <v>470</v>
      </c>
      <c r="D63" s="310"/>
      <c r="E63" s="311">
        <v>48.8</v>
      </c>
      <c r="F63" s="312"/>
      <c r="G63" s="313"/>
      <c r="H63" s="314"/>
      <c r="I63" s="306"/>
      <c r="J63" s="315"/>
      <c r="K63" s="306"/>
      <c r="M63" s="307" t="s">
        <v>470</v>
      </c>
      <c r="O63" s="292"/>
    </row>
    <row r="64" spans="1:80">
      <c r="A64" s="293">
        <v>22</v>
      </c>
      <c r="B64" s="294" t="s">
        <v>241</v>
      </c>
      <c r="C64" s="295" t="s">
        <v>242</v>
      </c>
      <c r="D64" s="296" t="s">
        <v>109</v>
      </c>
      <c r="E64" s="297">
        <v>42.93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8"/>
      <c r="C65" s="309" t="s">
        <v>471</v>
      </c>
      <c r="D65" s="310"/>
      <c r="E65" s="311">
        <v>1.73</v>
      </c>
      <c r="F65" s="312"/>
      <c r="G65" s="313"/>
      <c r="H65" s="314"/>
      <c r="I65" s="306"/>
      <c r="J65" s="315"/>
      <c r="K65" s="306"/>
      <c r="M65" s="307" t="s">
        <v>471</v>
      </c>
      <c r="O65" s="292"/>
    </row>
    <row r="66" spans="1:80">
      <c r="A66" s="301"/>
      <c r="B66" s="308"/>
      <c r="C66" s="309" t="s">
        <v>472</v>
      </c>
      <c r="D66" s="310"/>
      <c r="E66" s="311">
        <v>48.8</v>
      </c>
      <c r="F66" s="312"/>
      <c r="G66" s="313"/>
      <c r="H66" s="314"/>
      <c r="I66" s="306"/>
      <c r="J66" s="315"/>
      <c r="K66" s="306"/>
      <c r="M66" s="307" t="s">
        <v>472</v>
      </c>
      <c r="O66" s="292"/>
    </row>
    <row r="67" spans="1:80">
      <c r="A67" s="301"/>
      <c r="B67" s="308"/>
      <c r="C67" s="309" t="s">
        <v>473</v>
      </c>
      <c r="D67" s="310"/>
      <c r="E67" s="311">
        <v>-7.6</v>
      </c>
      <c r="F67" s="312"/>
      <c r="G67" s="313"/>
      <c r="H67" s="314"/>
      <c r="I67" s="306"/>
      <c r="J67" s="315"/>
      <c r="K67" s="306"/>
      <c r="M67" s="307" t="s">
        <v>473</v>
      </c>
      <c r="O67" s="292"/>
    </row>
    <row r="68" spans="1:80">
      <c r="A68" s="316"/>
      <c r="B68" s="317" t="s">
        <v>99</v>
      </c>
      <c r="C68" s="318" t="s">
        <v>238</v>
      </c>
      <c r="D68" s="319"/>
      <c r="E68" s="320"/>
      <c r="F68" s="321"/>
      <c r="G68" s="322">
        <f>SUM(G61:G67)</f>
        <v>0</v>
      </c>
      <c r="H68" s="323"/>
      <c r="I68" s="324">
        <f>SUM(I61:I67)</f>
        <v>0</v>
      </c>
      <c r="J68" s="323"/>
      <c r="K68" s="324">
        <f>SUM(K61:K67)</f>
        <v>0</v>
      </c>
      <c r="O68" s="292">
        <v>4</v>
      </c>
      <c r="BA68" s="325">
        <f>SUM(BA61:BA67)</f>
        <v>0</v>
      </c>
      <c r="BB68" s="325">
        <f>SUM(BB61:BB67)</f>
        <v>0</v>
      </c>
      <c r="BC68" s="325">
        <f>SUM(BC61:BC67)</f>
        <v>0</v>
      </c>
      <c r="BD68" s="325">
        <f>SUM(BD61:BD67)</f>
        <v>0</v>
      </c>
      <c r="BE68" s="325">
        <f>SUM(BE61:BE67)</f>
        <v>0</v>
      </c>
    </row>
    <row r="69" spans="1:80">
      <c r="A69" s="282" t="s">
        <v>97</v>
      </c>
      <c r="B69" s="283" t="s">
        <v>246</v>
      </c>
      <c r="C69" s="284" t="s">
        <v>247</v>
      </c>
      <c r="D69" s="285"/>
      <c r="E69" s="286"/>
      <c r="F69" s="286"/>
      <c r="G69" s="287"/>
      <c r="H69" s="288"/>
      <c r="I69" s="289"/>
      <c r="J69" s="290"/>
      <c r="K69" s="291"/>
      <c r="O69" s="292">
        <v>1</v>
      </c>
    </row>
    <row r="70" spans="1:80">
      <c r="A70" s="293">
        <v>23</v>
      </c>
      <c r="B70" s="294" t="s">
        <v>249</v>
      </c>
      <c r="C70" s="295" t="s">
        <v>250</v>
      </c>
      <c r="D70" s="296" t="s">
        <v>109</v>
      </c>
      <c r="E70" s="297">
        <v>42.93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 ht="22.5">
      <c r="A71" s="293">
        <v>24</v>
      </c>
      <c r="B71" s="294" t="s">
        <v>251</v>
      </c>
      <c r="C71" s="295" t="s">
        <v>252</v>
      </c>
      <c r="D71" s="296" t="s">
        <v>109</v>
      </c>
      <c r="E71" s="297">
        <v>22.0822</v>
      </c>
      <c r="F71" s="297">
        <v>0</v>
      </c>
      <c r="G71" s="298">
        <f>E71*F71</f>
        <v>0</v>
      </c>
      <c r="H71" s="299">
        <v>1.837</v>
      </c>
      <c r="I71" s="300">
        <f>E71*H71</f>
        <v>40.5650014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301"/>
      <c r="B72" s="308"/>
      <c r="C72" s="309" t="s">
        <v>472</v>
      </c>
      <c r="D72" s="310"/>
      <c r="E72" s="311">
        <v>48.8</v>
      </c>
      <c r="F72" s="312"/>
      <c r="G72" s="313"/>
      <c r="H72" s="314"/>
      <c r="I72" s="306"/>
      <c r="J72" s="315"/>
      <c r="K72" s="306"/>
      <c r="M72" s="307" t="s">
        <v>472</v>
      </c>
      <c r="O72" s="292"/>
    </row>
    <row r="73" spans="1:80">
      <c r="A73" s="301"/>
      <c r="B73" s="308"/>
      <c r="C73" s="309" t="s">
        <v>253</v>
      </c>
      <c r="D73" s="310"/>
      <c r="E73" s="311">
        <v>-1.7663</v>
      </c>
      <c r="F73" s="312"/>
      <c r="G73" s="313"/>
      <c r="H73" s="314"/>
      <c r="I73" s="306"/>
      <c r="J73" s="315"/>
      <c r="K73" s="306"/>
      <c r="M73" s="307" t="s">
        <v>253</v>
      </c>
      <c r="O73" s="292"/>
    </row>
    <row r="74" spans="1:80">
      <c r="A74" s="301"/>
      <c r="B74" s="308"/>
      <c r="C74" s="309" t="s">
        <v>474</v>
      </c>
      <c r="D74" s="310"/>
      <c r="E74" s="311">
        <v>-8.5015000000000001</v>
      </c>
      <c r="F74" s="312"/>
      <c r="G74" s="313"/>
      <c r="H74" s="314"/>
      <c r="I74" s="306"/>
      <c r="J74" s="315"/>
      <c r="K74" s="306"/>
      <c r="M74" s="307" t="s">
        <v>474</v>
      </c>
      <c r="O74" s="292"/>
    </row>
    <row r="75" spans="1:80">
      <c r="A75" s="301"/>
      <c r="B75" s="308"/>
      <c r="C75" s="309" t="s">
        <v>475</v>
      </c>
      <c r="D75" s="310"/>
      <c r="E75" s="311">
        <v>-2.95</v>
      </c>
      <c r="F75" s="312"/>
      <c r="G75" s="313"/>
      <c r="H75" s="314"/>
      <c r="I75" s="306"/>
      <c r="J75" s="315"/>
      <c r="K75" s="306"/>
      <c r="M75" s="307" t="s">
        <v>475</v>
      </c>
      <c r="O75" s="292"/>
    </row>
    <row r="76" spans="1:80">
      <c r="A76" s="301"/>
      <c r="B76" s="308"/>
      <c r="C76" s="309" t="s">
        <v>476</v>
      </c>
      <c r="D76" s="310"/>
      <c r="E76" s="311">
        <v>-2.95</v>
      </c>
      <c r="F76" s="312"/>
      <c r="G76" s="313"/>
      <c r="H76" s="314"/>
      <c r="I76" s="306"/>
      <c r="J76" s="315"/>
      <c r="K76" s="306"/>
      <c r="M76" s="307" t="s">
        <v>476</v>
      </c>
      <c r="O76" s="292"/>
    </row>
    <row r="77" spans="1:80">
      <c r="A77" s="301"/>
      <c r="B77" s="308"/>
      <c r="C77" s="309" t="s">
        <v>477</v>
      </c>
      <c r="D77" s="310"/>
      <c r="E77" s="311">
        <v>-2.95</v>
      </c>
      <c r="F77" s="312"/>
      <c r="G77" s="313"/>
      <c r="H77" s="314"/>
      <c r="I77" s="306"/>
      <c r="J77" s="315"/>
      <c r="K77" s="306"/>
      <c r="M77" s="307" t="s">
        <v>477</v>
      </c>
      <c r="O77" s="292"/>
    </row>
    <row r="78" spans="1:80">
      <c r="A78" s="301"/>
      <c r="B78" s="308"/>
      <c r="C78" s="309" t="s">
        <v>478</v>
      </c>
      <c r="D78" s="310"/>
      <c r="E78" s="311">
        <v>-7.6</v>
      </c>
      <c r="F78" s="312"/>
      <c r="G78" s="313"/>
      <c r="H78" s="314"/>
      <c r="I78" s="306"/>
      <c r="J78" s="315"/>
      <c r="K78" s="306"/>
      <c r="M78" s="307" t="s">
        <v>478</v>
      </c>
      <c r="O78" s="292"/>
    </row>
    <row r="79" spans="1:80">
      <c r="A79" s="316"/>
      <c r="B79" s="317" t="s">
        <v>99</v>
      </c>
      <c r="C79" s="318" t="s">
        <v>248</v>
      </c>
      <c r="D79" s="319"/>
      <c r="E79" s="320"/>
      <c r="F79" s="321"/>
      <c r="G79" s="322">
        <f>SUM(G69:G78)</f>
        <v>0</v>
      </c>
      <c r="H79" s="323"/>
      <c r="I79" s="324">
        <f>SUM(I69:I78)</f>
        <v>40.5650014</v>
      </c>
      <c r="J79" s="323"/>
      <c r="K79" s="324">
        <f>SUM(K69:K78)</f>
        <v>0</v>
      </c>
      <c r="O79" s="292">
        <v>4</v>
      </c>
      <c r="BA79" s="325">
        <f>SUM(BA69:BA78)</f>
        <v>0</v>
      </c>
      <c r="BB79" s="325">
        <f>SUM(BB69:BB78)</f>
        <v>0</v>
      </c>
      <c r="BC79" s="325">
        <f>SUM(BC69:BC78)</f>
        <v>0</v>
      </c>
      <c r="BD79" s="325">
        <f>SUM(BD69:BD78)</f>
        <v>0</v>
      </c>
      <c r="BE79" s="325">
        <f>SUM(BE69:BE78)</f>
        <v>0</v>
      </c>
    </row>
    <row r="80" spans="1:80">
      <c r="A80" s="282" t="s">
        <v>97</v>
      </c>
      <c r="B80" s="283" t="s">
        <v>260</v>
      </c>
      <c r="C80" s="284" t="s">
        <v>261</v>
      </c>
      <c r="D80" s="285"/>
      <c r="E80" s="286"/>
      <c r="F80" s="286"/>
      <c r="G80" s="287"/>
      <c r="H80" s="288"/>
      <c r="I80" s="289"/>
      <c r="J80" s="290"/>
      <c r="K80" s="291"/>
      <c r="O80" s="292">
        <v>1</v>
      </c>
    </row>
    <row r="81" spans="1:80">
      <c r="A81" s="293">
        <v>25</v>
      </c>
      <c r="B81" s="294" t="s">
        <v>263</v>
      </c>
      <c r="C81" s="295" t="s">
        <v>264</v>
      </c>
      <c r="D81" s="296" t="s">
        <v>180</v>
      </c>
      <c r="E81" s="297">
        <v>6.5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0</v>
      </c>
      <c r="AC81" s="261">
        <v>0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0</v>
      </c>
    </row>
    <row r="82" spans="1:80">
      <c r="A82" s="293">
        <v>26</v>
      </c>
      <c r="B82" s="294" t="s">
        <v>265</v>
      </c>
      <c r="C82" s="295" t="s">
        <v>266</v>
      </c>
      <c r="D82" s="296" t="s">
        <v>180</v>
      </c>
      <c r="E82" s="297">
        <v>44.1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479</v>
      </c>
      <c r="D83" s="310"/>
      <c r="E83" s="311">
        <v>34</v>
      </c>
      <c r="F83" s="312"/>
      <c r="G83" s="313"/>
      <c r="H83" s="314"/>
      <c r="I83" s="306"/>
      <c r="J83" s="315"/>
      <c r="K83" s="306"/>
      <c r="M83" s="307" t="s">
        <v>479</v>
      </c>
      <c r="O83" s="292"/>
    </row>
    <row r="84" spans="1:80">
      <c r="A84" s="301"/>
      <c r="B84" s="308"/>
      <c r="C84" s="309" t="s">
        <v>480</v>
      </c>
      <c r="D84" s="310"/>
      <c r="E84" s="311">
        <v>3.6</v>
      </c>
      <c r="F84" s="312"/>
      <c r="G84" s="313"/>
      <c r="H84" s="314"/>
      <c r="I84" s="306"/>
      <c r="J84" s="315"/>
      <c r="K84" s="306"/>
      <c r="M84" s="307" t="s">
        <v>480</v>
      </c>
      <c r="O84" s="292"/>
    </row>
    <row r="85" spans="1:80">
      <c r="A85" s="301"/>
      <c r="B85" s="308"/>
      <c r="C85" s="309" t="s">
        <v>481</v>
      </c>
      <c r="D85" s="310"/>
      <c r="E85" s="311">
        <v>6.5</v>
      </c>
      <c r="F85" s="312"/>
      <c r="G85" s="313"/>
      <c r="H85" s="314"/>
      <c r="I85" s="306"/>
      <c r="J85" s="315"/>
      <c r="K85" s="306"/>
      <c r="M85" s="307" t="s">
        <v>481</v>
      </c>
      <c r="O85" s="292"/>
    </row>
    <row r="86" spans="1:80">
      <c r="A86" s="293">
        <v>27</v>
      </c>
      <c r="B86" s="294" t="s">
        <v>271</v>
      </c>
      <c r="C86" s="295" t="s">
        <v>272</v>
      </c>
      <c r="D86" s="296" t="s">
        <v>180</v>
      </c>
      <c r="E86" s="297">
        <v>6.5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301"/>
      <c r="B87" s="302"/>
      <c r="C87" s="303" t="s">
        <v>482</v>
      </c>
      <c r="D87" s="304"/>
      <c r="E87" s="304"/>
      <c r="F87" s="304"/>
      <c r="G87" s="305"/>
      <c r="I87" s="306"/>
      <c r="K87" s="306"/>
      <c r="L87" s="307" t="s">
        <v>482</v>
      </c>
      <c r="O87" s="292">
        <v>3</v>
      </c>
    </row>
    <row r="88" spans="1:80">
      <c r="A88" s="293">
        <v>28</v>
      </c>
      <c r="B88" s="294" t="s">
        <v>274</v>
      </c>
      <c r="C88" s="295" t="s">
        <v>275</v>
      </c>
      <c r="D88" s="296" t="s">
        <v>177</v>
      </c>
      <c r="E88" s="297">
        <v>1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293">
        <v>29</v>
      </c>
      <c r="B89" s="294" t="s">
        <v>276</v>
      </c>
      <c r="C89" s="295" t="s">
        <v>277</v>
      </c>
      <c r="D89" s="296" t="s">
        <v>278</v>
      </c>
      <c r="E89" s="297">
        <v>0.17879999999999999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/>
      <c r="K89" s="300">
        <f>E89*J89</f>
        <v>0</v>
      </c>
      <c r="O89" s="292">
        <v>2</v>
      </c>
      <c r="AA89" s="261">
        <v>3</v>
      </c>
      <c r="AB89" s="261">
        <v>1</v>
      </c>
      <c r="AC89" s="261">
        <v>572497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3</v>
      </c>
      <c r="CB89" s="292">
        <v>1</v>
      </c>
    </row>
    <row r="90" spans="1:80">
      <c r="A90" s="301"/>
      <c r="B90" s="308"/>
      <c r="C90" s="309" t="s">
        <v>483</v>
      </c>
      <c r="D90" s="310"/>
      <c r="E90" s="311">
        <v>0.17879999999999999</v>
      </c>
      <c r="F90" s="312"/>
      <c r="G90" s="313"/>
      <c r="H90" s="314"/>
      <c r="I90" s="306"/>
      <c r="J90" s="315"/>
      <c r="K90" s="306"/>
      <c r="M90" s="307" t="s">
        <v>483</v>
      </c>
      <c r="O90" s="292"/>
    </row>
    <row r="91" spans="1:80">
      <c r="A91" s="293">
        <v>30</v>
      </c>
      <c r="B91" s="294" t="s">
        <v>280</v>
      </c>
      <c r="C91" s="295" t="s">
        <v>281</v>
      </c>
      <c r="D91" s="296" t="s">
        <v>109</v>
      </c>
      <c r="E91" s="297">
        <v>1.0725</v>
      </c>
      <c r="F91" s="297">
        <v>0</v>
      </c>
      <c r="G91" s="298">
        <f>E91*F91</f>
        <v>0</v>
      </c>
      <c r="H91" s="299">
        <v>1.67</v>
      </c>
      <c r="I91" s="300">
        <f>E91*H91</f>
        <v>1.791075</v>
      </c>
      <c r="J91" s="299"/>
      <c r="K91" s="300">
        <f>E91*J91</f>
        <v>0</v>
      </c>
      <c r="O91" s="292">
        <v>2</v>
      </c>
      <c r="AA91" s="261">
        <v>3</v>
      </c>
      <c r="AB91" s="261">
        <v>1</v>
      </c>
      <c r="AC91" s="261">
        <v>10364200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3</v>
      </c>
      <c r="CB91" s="292">
        <v>1</v>
      </c>
    </row>
    <row r="92" spans="1:80">
      <c r="A92" s="301"/>
      <c r="B92" s="308"/>
      <c r="C92" s="309" t="s">
        <v>484</v>
      </c>
      <c r="D92" s="310"/>
      <c r="E92" s="311">
        <v>1.0725</v>
      </c>
      <c r="F92" s="312"/>
      <c r="G92" s="313"/>
      <c r="H92" s="314"/>
      <c r="I92" s="306"/>
      <c r="J92" s="315"/>
      <c r="K92" s="306"/>
      <c r="M92" s="307" t="s">
        <v>484</v>
      </c>
      <c r="O92" s="292"/>
    </row>
    <row r="93" spans="1:80">
      <c r="A93" s="316"/>
      <c r="B93" s="317" t="s">
        <v>99</v>
      </c>
      <c r="C93" s="318" t="s">
        <v>262</v>
      </c>
      <c r="D93" s="319"/>
      <c r="E93" s="320"/>
      <c r="F93" s="321"/>
      <c r="G93" s="322">
        <f>SUM(G80:G92)</f>
        <v>0</v>
      </c>
      <c r="H93" s="323"/>
      <c r="I93" s="324">
        <f>SUM(I80:I92)</f>
        <v>1.791075</v>
      </c>
      <c r="J93" s="323"/>
      <c r="K93" s="324">
        <f>SUM(K80:K92)</f>
        <v>0</v>
      </c>
      <c r="O93" s="292">
        <v>4</v>
      </c>
      <c r="BA93" s="325">
        <f>SUM(BA80:BA92)</f>
        <v>0</v>
      </c>
      <c r="BB93" s="325">
        <f>SUM(BB80:BB92)</f>
        <v>0</v>
      </c>
      <c r="BC93" s="325">
        <f>SUM(BC80:BC92)</f>
        <v>0</v>
      </c>
      <c r="BD93" s="325">
        <f>SUM(BD80:BD92)</f>
        <v>0</v>
      </c>
      <c r="BE93" s="325">
        <f>SUM(BE80:BE92)</f>
        <v>0</v>
      </c>
    </row>
    <row r="94" spans="1:80">
      <c r="A94" s="282" t="s">
        <v>97</v>
      </c>
      <c r="B94" s="283" t="s">
        <v>283</v>
      </c>
      <c r="C94" s="284" t="s">
        <v>284</v>
      </c>
      <c r="D94" s="285"/>
      <c r="E94" s="286"/>
      <c r="F94" s="286"/>
      <c r="G94" s="287"/>
      <c r="H94" s="288"/>
      <c r="I94" s="289"/>
      <c r="J94" s="290"/>
      <c r="K94" s="291"/>
      <c r="O94" s="292">
        <v>1</v>
      </c>
    </row>
    <row r="95" spans="1:80">
      <c r="A95" s="293">
        <v>31</v>
      </c>
      <c r="B95" s="294" t="s">
        <v>286</v>
      </c>
      <c r="C95" s="295" t="s">
        <v>287</v>
      </c>
      <c r="D95" s="296" t="s">
        <v>109</v>
      </c>
      <c r="E95" s="297">
        <v>42.93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16"/>
      <c r="B96" s="317" t="s">
        <v>99</v>
      </c>
      <c r="C96" s="318" t="s">
        <v>285</v>
      </c>
      <c r="D96" s="319"/>
      <c r="E96" s="320"/>
      <c r="F96" s="321"/>
      <c r="G96" s="322">
        <f>SUM(G94:G95)</f>
        <v>0</v>
      </c>
      <c r="H96" s="323"/>
      <c r="I96" s="324">
        <f>SUM(I94:I95)</f>
        <v>0</v>
      </c>
      <c r="J96" s="323"/>
      <c r="K96" s="324">
        <f>SUM(K94:K95)</f>
        <v>0</v>
      </c>
      <c r="O96" s="292">
        <v>4</v>
      </c>
      <c r="BA96" s="325">
        <f>SUM(BA94:BA95)</f>
        <v>0</v>
      </c>
      <c r="BB96" s="325">
        <f>SUM(BB94:BB95)</f>
        <v>0</v>
      </c>
      <c r="BC96" s="325">
        <f>SUM(BC94:BC95)</f>
        <v>0</v>
      </c>
      <c r="BD96" s="325">
        <f>SUM(BD94:BD95)</f>
        <v>0</v>
      </c>
      <c r="BE96" s="325">
        <f>SUM(BE94:BE95)</f>
        <v>0</v>
      </c>
    </row>
    <row r="97" spans="1:80">
      <c r="A97" s="282" t="s">
        <v>97</v>
      </c>
      <c r="B97" s="283" t="s">
        <v>288</v>
      </c>
      <c r="C97" s="284" t="s">
        <v>289</v>
      </c>
      <c r="D97" s="285"/>
      <c r="E97" s="286"/>
      <c r="F97" s="286"/>
      <c r="G97" s="287"/>
      <c r="H97" s="288"/>
      <c r="I97" s="289"/>
      <c r="J97" s="290"/>
      <c r="K97" s="291"/>
      <c r="O97" s="292">
        <v>1</v>
      </c>
    </row>
    <row r="98" spans="1:80" ht="22.5">
      <c r="A98" s="293">
        <v>32</v>
      </c>
      <c r="B98" s="294" t="s">
        <v>291</v>
      </c>
      <c r="C98" s="295" t="s">
        <v>292</v>
      </c>
      <c r="D98" s="296" t="s">
        <v>180</v>
      </c>
      <c r="E98" s="297">
        <v>29.5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301"/>
      <c r="B99" s="302"/>
      <c r="C99" s="303" t="s">
        <v>293</v>
      </c>
      <c r="D99" s="304"/>
      <c r="E99" s="304"/>
      <c r="F99" s="304"/>
      <c r="G99" s="305"/>
      <c r="I99" s="306"/>
      <c r="K99" s="306"/>
      <c r="L99" s="307" t="s">
        <v>293</v>
      </c>
      <c r="O99" s="292">
        <v>3</v>
      </c>
    </row>
    <row r="100" spans="1:80">
      <c r="A100" s="316"/>
      <c r="B100" s="317" t="s">
        <v>99</v>
      </c>
      <c r="C100" s="318" t="s">
        <v>290</v>
      </c>
      <c r="D100" s="319"/>
      <c r="E100" s="320"/>
      <c r="F100" s="321"/>
      <c r="G100" s="322">
        <f>SUM(G97:G99)</f>
        <v>0</v>
      </c>
      <c r="H100" s="323"/>
      <c r="I100" s="324">
        <f>SUM(I97:I99)</f>
        <v>0</v>
      </c>
      <c r="J100" s="323"/>
      <c r="K100" s="324">
        <f>SUM(K97:K99)</f>
        <v>0</v>
      </c>
      <c r="O100" s="292">
        <v>4</v>
      </c>
      <c r="BA100" s="325">
        <f>SUM(BA97:BA99)</f>
        <v>0</v>
      </c>
      <c r="BB100" s="325">
        <f>SUM(BB97:BB99)</f>
        <v>0</v>
      </c>
      <c r="BC100" s="325">
        <f>SUM(BC97:BC99)</f>
        <v>0</v>
      </c>
      <c r="BD100" s="325">
        <f>SUM(BD97:BD99)</f>
        <v>0</v>
      </c>
      <c r="BE100" s="325">
        <f>SUM(BE97:BE99)</f>
        <v>0</v>
      </c>
    </row>
    <row r="101" spans="1:80">
      <c r="A101" s="282" t="s">
        <v>97</v>
      </c>
      <c r="B101" s="283" t="s">
        <v>294</v>
      </c>
      <c r="C101" s="284" t="s">
        <v>295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>
      <c r="A102" s="293">
        <v>33</v>
      </c>
      <c r="B102" s="294" t="s">
        <v>297</v>
      </c>
      <c r="C102" s="295" t="s">
        <v>298</v>
      </c>
      <c r="D102" s="296" t="s">
        <v>109</v>
      </c>
      <c r="E102" s="297">
        <v>2.95</v>
      </c>
      <c r="F102" s="297">
        <v>0</v>
      </c>
      <c r="G102" s="298">
        <f>E102*F102</f>
        <v>0</v>
      </c>
      <c r="H102" s="299">
        <v>2.16</v>
      </c>
      <c r="I102" s="300">
        <f>E102*H102</f>
        <v>6.3720000000000008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299</v>
      </c>
      <c r="D103" s="304"/>
      <c r="E103" s="304"/>
      <c r="F103" s="304"/>
      <c r="G103" s="305"/>
      <c r="I103" s="306"/>
      <c r="K103" s="306"/>
      <c r="L103" s="307" t="s">
        <v>299</v>
      </c>
      <c r="O103" s="292">
        <v>3</v>
      </c>
    </row>
    <row r="104" spans="1:80">
      <c r="A104" s="301"/>
      <c r="B104" s="308"/>
      <c r="C104" s="309" t="s">
        <v>485</v>
      </c>
      <c r="D104" s="310"/>
      <c r="E104" s="311">
        <v>2.95</v>
      </c>
      <c r="F104" s="312"/>
      <c r="G104" s="313"/>
      <c r="H104" s="314"/>
      <c r="I104" s="306"/>
      <c r="J104" s="315"/>
      <c r="K104" s="306"/>
      <c r="M104" s="307" t="s">
        <v>485</v>
      </c>
      <c r="O104" s="292"/>
    </row>
    <row r="105" spans="1:80">
      <c r="A105" s="293">
        <v>34</v>
      </c>
      <c r="B105" s="294" t="s">
        <v>301</v>
      </c>
      <c r="C105" s="295" t="s">
        <v>302</v>
      </c>
      <c r="D105" s="296" t="s">
        <v>109</v>
      </c>
      <c r="E105" s="297">
        <v>2.95</v>
      </c>
      <c r="F105" s="297">
        <v>0</v>
      </c>
      <c r="G105" s="298">
        <f>E105*F105</f>
        <v>0</v>
      </c>
      <c r="H105" s="299">
        <v>2.5249999999999999</v>
      </c>
      <c r="I105" s="300">
        <f>E105*H105</f>
        <v>7.4487500000000004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8"/>
      <c r="C106" s="309" t="s">
        <v>486</v>
      </c>
      <c r="D106" s="310"/>
      <c r="E106" s="311">
        <v>2.95</v>
      </c>
      <c r="F106" s="312"/>
      <c r="G106" s="313"/>
      <c r="H106" s="314"/>
      <c r="I106" s="306"/>
      <c r="J106" s="315"/>
      <c r="K106" s="306"/>
      <c r="M106" s="307" t="s">
        <v>486</v>
      </c>
      <c r="O106" s="292"/>
    </row>
    <row r="107" spans="1:80">
      <c r="A107" s="293">
        <v>35</v>
      </c>
      <c r="B107" s="294" t="s">
        <v>304</v>
      </c>
      <c r="C107" s="295" t="s">
        <v>305</v>
      </c>
      <c r="D107" s="296" t="s">
        <v>109</v>
      </c>
      <c r="E107" s="297">
        <v>2.9794999999999998</v>
      </c>
      <c r="F107" s="297">
        <v>0</v>
      </c>
      <c r="G107" s="298">
        <f>E107*F107</f>
        <v>0</v>
      </c>
      <c r="H107" s="299">
        <v>2.5249999999999999</v>
      </c>
      <c r="I107" s="300">
        <f>E107*H107</f>
        <v>7.5232374999999996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1</v>
      </c>
      <c r="AC107" s="261">
        <v>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1</v>
      </c>
    </row>
    <row r="108" spans="1:80">
      <c r="A108" s="301"/>
      <c r="B108" s="302"/>
      <c r="C108" s="303" t="s">
        <v>306</v>
      </c>
      <c r="D108" s="304"/>
      <c r="E108" s="304"/>
      <c r="F108" s="304"/>
      <c r="G108" s="305"/>
      <c r="I108" s="306"/>
      <c r="K108" s="306"/>
      <c r="L108" s="307" t="s">
        <v>306</v>
      </c>
      <c r="O108" s="292">
        <v>3</v>
      </c>
    </row>
    <row r="109" spans="1:80">
      <c r="A109" s="301"/>
      <c r="B109" s="308"/>
      <c r="C109" s="309" t="s">
        <v>487</v>
      </c>
      <c r="D109" s="310"/>
      <c r="E109" s="311">
        <v>2.9794999999999998</v>
      </c>
      <c r="F109" s="312"/>
      <c r="G109" s="313"/>
      <c r="H109" s="314"/>
      <c r="I109" s="306"/>
      <c r="J109" s="315"/>
      <c r="K109" s="306"/>
      <c r="M109" s="307" t="s">
        <v>487</v>
      </c>
      <c r="O109" s="292"/>
    </row>
    <row r="110" spans="1:80">
      <c r="A110" s="293">
        <v>36</v>
      </c>
      <c r="B110" s="294" t="s">
        <v>308</v>
      </c>
      <c r="C110" s="295" t="s">
        <v>309</v>
      </c>
      <c r="D110" s="296" t="s">
        <v>310</v>
      </c>
      <c r="E110" s="297">
        <v>1.43E-2</v>
      </c>
      <c r="F110" s="297">
        <v>0</v>
      </c>
      <c r="G110" s="298">
        <f>E110*F110</f>
        <v>0</v>
      </c>
      <c r="H110" s="299">
        <v>1.0217400000000001</v>
      </c>
      <c r="I110" s="300">
        <f>E110*H110</f>
        <v>1.4610882000000002E-2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2"/>
      <c r="C111" s="303"/>
      <c r="D111" s="304"/>
      <c r="E111" s="304"/>
      <c r="F111" s="304"/>
      <c r="G111" s="305"/>
      <c r="I111" s="306"/>
      <c r="K111" s="306"/>
      <c r="L111" s="307"/>
      <c r="O111" s="292">
        <v>3</v>
      </c>
    </row>
    <row r="112" spans="1:80">
      <c r="A112" s="301"/>
      <c r="B112" s="308"/>
      <c r="C112" s="309" t="s">
        <v>488</v>
      </c>
      <c r="D112" s="310"/>
      <c r="E112" s="311">
        <v>1.43E-2</v>
      </c>
      <c r="F112" s="312"/>
      <c r="G112" s="313"/>
      <c r="H112" s="314"/>
      <c r="I112" s="306"/>
      <c r="J112" s="315"/>
      <c r="K112" s="306"/>
      <c r="M112" s="307" t="s">
        <v>488</v>
      </c>
      <c r="O112" s="292"/>
    </row>
    <row r="113" spans="1:80" ht="22.5">
      <c r="A113" s="293">
        <v>37</v>
      </c>
      <c r="B113" s="294" t="s">
        <v>489</v>
      </c>
      <c r="C113" s="295" t="s">
        <v>490</v>
      </c>
      <c r="D113" s="296" t="s">
        <v>109</v>
      </c>
      <c r="E113" s="297">
        <v>0.14699999999999999</v>
      </c>
      <c r="F113" s="297">
        <v>0</v>
      </c>
      <c r="G113" s="298">
        <f>E113*F113</f>
        <v>0</v>
      </c>
      <c r="H113" s="299">
        <v>2.625</v>
      </c>
      <c r="I113" s="300">
        <f>E113*H113</f>
        <v>0.38587499999999997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8"/>
      <c r="C114" s="309" t="s">
        <v>491</v>
      </c>
      <c r="D114" s="310"/>
      <c r="E114" s="311">
        <v>0.14699999999999999</v>
      </c>
      <c r="F114" s="312"/>
      <c r="G114" s="313"/>
      <c r="H114" s="314"/>
      <c r="I114" s="306"/>
      <c r="J114" s="315"/>
      <c r="K114" s="306"/>
      <c r="M114" s="307" t="s">
        <v>491</v>
      </c>
      <c r="O114" s="292"/>
    </row>
    <row r="115" spans="1:80">
      <c r="A115" s="316"/>
      <c r="B115" s="317" t="s">
        <v>99</v>
      </c>
      <c r="C115" s="318" t="s">
        <v>296</v>
      </c>
      <c r="D115" s="319"/>
      <c r="E115" s="320"/>
      <c r="F115" s="321"/>
      <c r="G115" s="322">
        <f>SUM(G101:G114)</f>
        <v>0</v>
      </c>
      <c r="H115" s="323"/>
      <c r="I115" s="324">
        <f>SUM(I101:I114)</f>
        <v>21.744473381999999</v>
      </c>
      <c r="J115" s="323"/>
      <c r="K115" s="324">
        <f>SUM(K101:K114)</f>
        <v>0</v>
      </c>
      <c r="O115" s="292">
        <v>4</v>
      </c>
      <c r="BA115" s="325">
        <f>SUM(BA101:BA114)</f>
        <v>0</v>
      </c>
      <c r="BB115" s="325">
        <f>SUM(BB101:BB114)</f>
        <v>0</v>
      </c>
      <c r="BC115" s="325">
        <f>SUM(BC101:BC114)</f>
        <v>0</v>
      </c>
      <c r="BD115" s="325">
        <f>SUM(BD101:BD114)</f>
        <v>0</v>
      </c>
      <c r="BE115" s="325">
        <f>SUM(BE101:BE114)</f>
        <v>0</v>
      </c>
    </row>
    <row r="116" spans="1:80">
      <c r="A116" s="282" t="s">
        <v>97</v>
      </c>
      <c r="B116" s="283" t="s">
        <v>492</v>
      </c>
      <c r="C116" s="284" t="s">
        <v>493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>
      <c r="A117" s="293">
        <v>38</v>
      </c>
      <c r="B117" s="294" t="s">
        <v>495</v>
      </c>
      <c r="C117" s="295" t="s">
        <v>496</v>
      </c>
      <c r="D117" s="296" t="s">
        <v>193</v>
      </c>
      <c r="E117" s="297">
        <v>5</v>
      </c>
      <c r="F117" s="297">
        <v>0</v>
      </c>
      <c r="G117" s="298">
        <f>E117*F117</f>
        <v>0</v>
      </c>
      <c r="H117" s="299">
        <v>1.17E-3</v>
      </c>
      <c r="I117" s="300">
        <f>E117*H117</f>
        <v>5.8500000000000002E-3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497</v>
      </c>
      <c r="D118" s="304"/>
      <c r="E118" s="304"/>
      <c r="F118" s="304"/>
      <c r="G118" s="305"/>
      <c r="I118" s="306"/>
      <c r="K118" s="306"/>
      <c r="L118" s="307" t="s">
        <v>497</v>
      </c>
      <c r="O118" s="292">
        <v>3</v>
      </c>
    </row>
    <row r="119" spans="1:80">
      <c r="A119" s="316"/>
      <c r="B119" s="317" t="s">
        <v>99</v>
      </c>
      <c r="C119" s="318" t="s">
        <v>494</v>
      </c>
      <c r="D119" s="319"/>
      <c r="E119" s="320"/>
      <c r="F119" s="321"/>
      <c r="G119" s="322">
        <f>SUM(G116:G118)</f>
        <v>0</v>
      </c>
      <c r="H119" s="323"/>
      <c r="I119" s="324">
        <f>SUM(I116:I118)</f>
        <v>5.8500000000000002E-3</v>
      </c>
      <c r="J119" s="323"/>
      <c r="K119" s="324">
        <f>SUM(K116:K118)</f>
        <v>0</v>
      </c>
      <c r="O119" s="292">
        <v>4</v>
      </c>
      <c r="BA119" s="325">
        <f>SUM(BA116:BA118)</f>
        <v>0</v>
      </c>
      <c r="BB119" s="325">
        <f>SUM(BB116:BB118)</f>
        <v>0</v>
      </c>
      <c r="BC119" s="325">
        <f>SUM(BC116:BC118)</f>
        <v>0</v>
      </c>
      <c r="BD119" s="325">
        <f>SUM(BD116:BD118)</f>
        <v>0</v>
      </c>
      <c r="BE119" s="325">
        <f>SUM(BE116:BE118)</f>
        <v>0</v>
      </c>
    </row>
    <row r="120" spans="1:80">
      <c r="A120" s="282" t="s">
        <v>97</v>
      </c>
      <c r="B120" s="283" t="s">
        <v>317</v>
      </c>
      <c r="C120" s="284" t="s">
        <v>318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39</v>
      </c>
      <c r="B121" s="294" t="s">
        <v>323</v>
      </c>
      <c r="C121" s="295" t="s">
        <v>324</v>
      </c>
      <c r="D121" s="296" t="s">
        <v>180</v>
      </c>
      <c r="E121" s="297">
        <v>3.6</v>
      </c>
      <c r="F121" s="297">
        <v>0</v>
      </c>
      <c r="G121" s="298">
        <f>E121*F121</f>
        <v>0</v>
      </c>
      <c r="H121" s="299">
        <v>0.441</v>
      </c>
      <c r="I121" s="300">
        <f>E121*H121</f>
        <v>1.5876000000000001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 t="s">
        <v>325</v>
      </c>
      <c r="D122" s="304"/>
      <c r="E122" s="304"/>
      <c r="F122" s="304"/>
      <c r="G122" s="305"/>
      <c r="I122" s="306"/>
      <c r="K122" s="306"/>
      <c r="L122" s="307" t="s">
        <v>325</v>
      </c>
      <c r="O122" s="292">
        <v>3</v>
      </c>
    </row>
    <row r="123" spans="1:80">
      <c r="A123" s="293">
        <v>40</v>
      </c>
      <c r="B123" s="294" t="s">
        <v>326</v>
      </c>
      <c r="C123" s="295" t="s">
        <v>327</v>
      </c>
      <c r="D123" s="296" t="s">
        <v>180</v>
      </c>
      <c r="E123" s="297">
        <v>34</v>
      </c>
      <c r="F123" s="297">
        <v>0</v>
      </c>
      <c r="G123" s="298">
        <f>E123*F123</f>
        <v>0</v>
      </c>
      <c r="H123" s="299">
        <v>0.5292</v>
      </c>
      <c r="I123" s="300">
        <f>E123*H123</f>
        <v>17.992799999999999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0</v>
      </c>
      <c r="AC123" s="261">
        <v>0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0</v>
      </c>
    </row>
    <row r="124" spans="1:80">
      <c r="A124" s="301"/>
      <c r="B124" s="302"/>
      <c r="C124" s="303" t="s">
        <v>328</v>
      </c>
      <c r="D124" s="304"/>
      <c r="E124" s="304"/>
      <c r="F124" s="304"/>
      <c r="G124" s="305"/>
      <c r="I124" s="306"/>
      <c r="K124" s="306"/>
      <c r="L124" s="307" t="s">
        <v>328</v>
      </c>
      <c r="O124" s="292">
        <v>3</v>
      </c>
    </row>
    <row r="125" spans="1:80">
      <c r="A125" s="293">
        <v>41</v>
      </c>
      <c r="B125" s="294" t="s">
        <v>329</v>
      </c>
      <c r="C125" s="295" t="s">
        <v>330</v>
      </c>
      <c r="D125" s="296" t="s">
        <v>180</v>
      </c>
      <c r="E125" s="297">
        <v>3.6</v>
      </c>
      <c r="F125" s="297">
        <v>0</v>
      </c>
      <c r="G125" s="298">
        <f>E125*F125</f>
        <v>0</v>
      </c>
      <c r="H125" s="299">
        <v>0.18462999999999999</v>
      </c>
      <c r="I125" s="300">
        <f>E125*H125</f>
        <v>0.66466799999999993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 t="s">
        <v>331</v>
      </c>
      <c r="D126" s="304"/>
      <c r="E126" s="304"/>
      <c r="F126" s="304"/>
      <c r="G126" s="305"/>
      <c r="I126" s="306"/>
      <c r="K126" s="306"/>
      <c r="L126" s="307" t="s">
        <v>331</v>
      </c>
      <c r="O126" s="292">
        <v>3</v>
      </c>
    </row>
    <row r="127" spans="1:80">
      <c r="A127" s="293">
        <v>42</v>
      </c>
      <c r="B127" s="294" t="s">
        <v>332</v>
      </c>
      <c r="C127" s="295" t="s">
        <v>333</v>
      </c>
      <c r="D127" s="296" t="s">
        <v>180</v>
      </c>
      <c r="E127" s="297">
        <v>3.6</v>
      </c>
      <c r="F127" s="297">
        <v>0</v>
      </c>
      <c r="G127" s="298">
        <f>E127*F127</f>
        <v>0</v>
      </c>
      <c r="H127" s="299">
        <v>0.35759999999999997</v>
      </c>
      <c r="I127" s="300">
        <f>E127*H127</f>
        <v>1.2873599999999998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334</v>
      </c>
      <c r="D128" s="304"/>
      <c r="E128" s="304"/>
      <c r="F128" s="304"/>
      <c r="G128" s="305"/>
      <c r="I128" s="306"/>
      <c r="K128" s="306"/>
      <c r="L128" s="307" t="s">
        <v>334</v>
      </c>
      <c r="O128" s="292">
        <v>3</v>
      </c>
    </row>
    <row r="129" spans="1:80">
      <c r="A129" s="316"/>
      <c r="B129" s="317" t="s">
        <v>99</v>
      </c>
      <c r="C129" s="318" t="s">
        <v>319</v>
      </c>
      <c r="D129" s="319"/>
      <c r="E129" s="320"/>
      <c r="F129" s="321"/>
      <c r="G129" s="322">
        <f>SUM(G120:G128)</f>
        <v>0</v>
      </c>
      <c r="H129" s="323"/>
      <c r="I129" s="324">
        <f>SUM(I120:I128)</f>
        <v>21.532427999999996</v>
      </c>
      <c r="J129" s="323"/>
      <c r="K129" s="324">
        <f>SUM(K120:K128)</f>
        <v>0</v>
      </c>
      <c r="O129" s="292">
        <v>4</v>
      </c>
      <c r="BA129" s="325">
        <f>SUM(BA120:BA128)</f>
        <v>0</v>
      </c>
      <c r="BB129" s="325">
        <f>SUM(BB120:BB128)</f>
        <v>0</v>
      </c>
      <c r="BC129" s="325">
        <f>SUM(BC120:BC128)</f>
        <v>0</v>
      </c>
      <c r="BD129" s="325">
        <f>SUM(BD120:BD128)</f>
        <v>0</v>
      </c>
      <c r="BE129" s="325">
        <f>SUM(BE120:BE128)</f>
        <v>0</v>
      </c>
    </row>
    <row r="130" spans="1:80">
      <c r="A130" s="282" t="s">
        <v>97</v>
      </c>
      <c r="B130" s="283" t="s">
        <v>335</v>
      </c>
      <c r="C130" s="284" t="s">
        <v>336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>
      <c r="A131" s="293">
        <v>43</v>
      </c>
      <c r="B131" s="294" t="s">
        <v>338</v>
      </c>
      <c r="C131" s="295" t="s">
        <v>339</v>
      </c>
      <c r="D131" s="296" t="s">
        <v>180</v>
      </c>
      <c r="E131" s="297">
        <v>3.6</v>
      </c>
      <c r="F131" s="297">
        <v>0</v>
      </c>
      <c r="G131" s="298">
        <f>E131*F131</f>
        <v>0</v>
      </c>
      <c r="H131" s="299">
        <v>6.0099999999999997E-3</v>
      </c>
      <c r="I131" s="300">
        <f>E131*H131</f>
        <v>2.1635999999999999E-2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0</v>
      </c>
      <c r="AC131" s="261">
        <v>0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0</v>
      </c>
    </row>
    <row r="132" spans="1:80">
      <c r="A132" s="293">
        <v>44</v>
      </c>
      <c r="B132" s="294" t="s">
        <v>340</v>
      </c>
      <c r="C132" s="295" t="s">
        <v>341</v>
      </c>
      <c r="D132" s="296" t="s">
        <v>180</v>
      </c>
      <c r="E132" s="297">
        <v>3.6</v>
      </c>
      <c r="F132" s="297">
        <v>0</v>
      </c>
      <c r="G132" s="298">
        <f>E132*F132</f>
        <v>0</v>
      </c>
      <c r="H132" s="299">
        <v>6.0999999999999997E-4</v>
      </c>
      <c r="I132" s="300">
        <f>E132*H132</f>
        <v>2.196E-3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0</v>
      </c>
      <c r="AC132" s="261">
        <v>0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0</v>
      </c>
    </row>
    <row r="133" spans="1:80">
      <c r="A133" s="293">
        <v>45</v>
      </c>
      <c r="B133" s="294" t="s">
        <v>342</v>
      </c>
      <c r="C133" s="295" t="s">
        <v>343</v>
      </c>
      <c r="D133" s="296" t="s">
        <v>180</v>
      </c>
      <c r="E133" s="297">
        <v>3.6</v>
      </c>
      <c r="F133" s="297">
        <v>0</v>
      </c>
      <c r="G133" s="298">
        <f>E133*F133</f>
        <v>0</v>
      </c>
      <c r="H133" s="299">
        <v>0.12966</v>
      </c>
      <c r="I133" s="300">
        <f>E133*H133</f>
        <v>0.46677600000000002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2"/>
      <c r="C134" s="303" t="s">
        <v>344</v>
      </c>
      <c r="D134" s="304"/>
      <c r="E134" s="304"/>
      <c r="F134" s="304"/>
      <c r="G134" s="305"/>
      <c r="I134" s="306"/>
      <c r="K134" s="306"/>
      <c r="L134" s="307" t="s">
        <v>344</v>
      </c>
      <c r="O134" s="292">
        <v>3</v>
      </c>
    </row>
    <row r="135" spans="1:80">
      <c r="A135" s="316"/>
      <c r="B135" s="317" t="s">
        <v>99</v>
      </c>
      <c r="C135" s="318" t="s">
        <v>337</v>
      </c>
      <c r="D135" s="319"/>
      <c r="E135" s="320"/>
      <c r="F135" s="321"/>
      <c r="G135" s="322">
        <f>SUM(G130:G134)</f>
        <v>0</v>
      </c>
      <c r="H135" s="323"/>
      <c r="I135" s="324">
        <f>SUM(I130:I134)</f>
        <v>0.49060800000000004</v>
      </c>
      <c r="J135" s="323"/>
      <c r="K135" s="324">
        <f>SUM(K130:K134)</f>
        <v>0</v>
      </c>
      <c r="O135" s="292">
        <v>4</v>
      </c>
      <c r="BA135" s="325">
        <f>SUM(BA130:BA134)</f>
        <v>0</v>
      </c>
      <c r="BB135" s="325">
        <f>SUM(BB130:BB134)</f>
        <v>0</v>
      </c>
      <c r="BC135" s="325">
        <f>SUM(BC130:BC134)</f>
        <v>0</v>
      </c>
      <c r="BD135" s="325">
        <f>SUM(BD130:BD134)</f>
        <v>0</v>
      </c>
      <c r="BE135" s="325">
        <f>SUM(BE130:BE134)</f>
        <v>0</v>
      </c>
    </row>
    <row r="136" spans="1:80">
      <c r="A136" s="282" t="s">
        <v>97</v>
      </c>
      <c r="B136" s="283" t="s">
        <v>345</v>
      </c>
      <c r="C136" s="284" t="s">
        <v>346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46</v>
      </c>
      <c r="B137" s="294" t="s">
        <v>348</v>
      </c>
      <c r="C137" s="295" t="s">
        <v>349</v>
      </c>
      <c r="D137" s="296" t="s">
        <v>180</v>
      </c>
      <c r="E137" s="297">
        <v>34</v>
      </c>
      <c r="F137" s="297">
        <v>0</v>
      </c>
      <c r="G137" s="298">
        <f>E137*F137</f>
        <v>0</v>
      </c>
      <c r="H137" s="299">
        <v>7.3899999999999993E-2</v>
      </c>
      <c r="I137" s="300">
        <f>E137*H137</f>
        <v>2.5125999999999999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293">
        <v>47</v>
      </c>
      <c r="B138" s="294" t="s">
        <v>351</v>
      </c>
      <c r="C138" s="295" t="s">
        <v>352</v>
      </c>
      <c r="D138" s="296" t="s">
        <v>193</v>
      </c>
      <c r="E138" s="297">
        <v>17</v>
      </c>
      <c r="F138" s="297">
        <v>0</v>
      </c>
      <c r="G138" s="298">
        <f>E138*F138</f>
        <v>0</v>
      </c>
      <c r="H138" s="299">
        <v>3.6000000000000002E-4</v>
      </c>
      <c r="I138" s="300">
        <f>E138*H138</f>
        <v>6.1200000000000004E-3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293">
        <v>48</v>
      </c>
      <c r="B139" s="294" t="s">
        <v>353</v>
      </c>
      <c r="C139" s="295" t="s">
        <v>354</v>
      </c>
      <c r="D139" s="296" t="s">
        <v>193</v>
      </c>
      <c r="E139" s="297">
        <v>13.5</v>
      </c>
      <c r="F139" s="297">
        <v>0</v>
      </c>
      <c r="G139" s="298">
        <f>E139*F139</f>
        <v>0</v>
      </c>
      <c r="H139" s="299">
        <v>3.5999999999999999E-3</v>
      </c>
      <c r="I139" s="300">
        <f>E139*H139</f>
        <v>4.8599999999999997E-2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293">
        <v>49</v>
      </c>
      <c r="B140" s="294" t="s">
        <v>355</v>
      </c>
      <c r="C140" s="295" t="s">
        <v>356</v>
      </c>
      <c r="D140" s="296" t="s">
        <v>180</v>
      </c>
      <c r="E140" s="297">
        <v>36</v>
      </c>
      <c r="F140" s="297">
        <v>0</v>
      </c>
      <c r="G140" s="298">
        <f>E140*F140</f>
        <v>0</v>
      </c>
      <c r="H140" s="299">
        <v>0.17244999999999999</v>
      </c>
      <c r="I140" s="300">
        <f>E140*H140</f>
        <v>6.2081999999999997</v>
      </c>
      <c r="J140" s="299"/>
      <c r="K140" s="300">
        <f>E140*J140</f>
        <v>0</v>
      </c>
      <c r="O140" s="292">
        <v>2</v>
      </c>
      <c r="AA140" s="261">
        <v>3</v>
      </c>
      <c r="AB140" s="261">
        <v>1</v>
      </c>
      <c r="AC140" s="261">
        <v>592451170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3</v>
      </c>
      <c r="CB140" s="292">
        <v>1</v>
      </c>
    </row>
    <row r="141" spans="1:80">
      <c r="A141" s="301"/>
      <c r="B141" s="308"/>
      <c r="C141" s="309" t="s">
        <v>498</v>
      </c>
      <c r="D141" s="310"/>
      <c r="E141" s="311">
        <v>35.700000000000003</v>
      </c>
      <c r="F141" s="312"/>
      <c r="G141" s="313"/>
      <c r="H141" s="314"/>
      <c r="I141" s="306"/>
      <c r="J141" s="315"/>
      <c r="K141" s="306"/>
      <c r="M141" s="307" t="s">
        <v>498</v>
      </c>
      <c r="O141" s="292"/>
    </row>
    <row r="142" spans="1:80">
      <c r="A142" s="301"/>
      <c r="B142" s="308"/>
      <c r="C142" s="309" t="s">
        <v>499</v>
      </c>
      <c r="D142" s="310"/>
      <c r="E142" s="311">
        <v>0.3</v>
      </c>
      <c r="F142" s="312"/>
      <c r="G142" s="313"/>
      <c r="H142" s="314"/>
      <c r="I142" s="306"/>
      <c r="J142" s="315"/>
      <c r="K142" s="306"/>
      <c r="M142" s="307" t="s">
        <v>499</v>
      </c>
      <c r="O142" s="292"/>
    </row>
    <row r="143" spans="1:80">
      <c r="A143" s="316"/>
      <c r="B143" s="317" t="s">
        <v>99</v>
      </c>
      <c r="C143" s="318" t="s">
        <v>347</v>
      </c>
      <c r="D143" s="319"/>
      <c r="E143" s="320"/>
      <c r="F143" s="321"/>
      <c r="G143" s="322">
        <f>SUM(G136:G142)</f>
        <v>0</v>
      </c>
      <c r="H143" s="323"/>
      <c r="I143" s="324">
        <f>SUM(I136:I142)</f>
        <v>8.7755200000000002</v>
      </c>
      <c r="J143" s="323"/>
      <c r="K143" s="324">
        <f>SUM(K136:K142)</f>
        <v>0</v>
      </c>
      <c r="O143" s="292">
        <v>4</v>
      </c>
      <c r="BA143" s="325">
        <f>SUM(BA136:BA142)</f>
        <v>0</v>
      </c>
      <c r="BB143" s="325">
        <f>SUM(BB136:BB142)</f>
        <v>0</v>
      </c>
      <c r="BC143" s="325">
        <f>SUM(BC136:BC142)</f>
        <v>0</v>
      </c>
      <c r="BD143" s="325">
        <f>SUM(BD136:BD142)</f>
        <v>0</v>
      </c>
      <c r="BE143" s="325">
        <f>SUM(BE136:BE142)</f>
        <v>0</v>
      </c>
    </row>
    <row r="144" spans="1:80">
      <c r="A144" s="282" t="s">
        <v>97</v>
      </c>
      <c r="B144" s="283" t="s">
        <v>360</v>
      </c>
      <c r="C144" s="284" t="s">
        <v>361</v>
      </c>
      <c r="D144" s="285"/>
      <c r="E144" s="286"/>
      <c r="F144" s="286"/>
      <c r="G144" s="287"/>
      <c r="H144" s="288"/>
      <c r="I144" s="289"/>
      <c r="J144" s="290"/>
      <c r="K144" s="291"/>
      <c r="O144" s="292">
        <v>1</v>
      </c>
    </row>
    <row r="145" spans="1:80">
      <c r="A145" s="293">
        <v>50</v>
      </c>
      <c r="B145" s="294" t="s">
        <v>363</v>
      </c>
      <c r="C145" s="295" t="s">
        <v>364</v>
      </c>
      <c r="D145" s="296" t="s">
        <v>180</v>
      </c>
      <c r="E145" s="297">
        <v>59</v>
      </c>
      <c r="F145" s="297">
        <v>0</v>
      </c>
      <c r="G145" s="298">
        <f>E145*F145</f>
        <v>0</v>
      </c>
      <c r="H145" s="299">
        <v>2.2000000000000001E-4</v>
      </c>
      <c r="I145" s="300">
        <f>E145*H145</f>
        <v>1.298E-2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8"/>
      <c r="C146" s="309" t="s">
        <v>500</v>
      </c>
      <c r="D146" s="310"/>
      <c r="E146" s="311">
        <v>29.5</v>
      </c>
      <c r="F146" s="312"/>
      <c r="G146" s="313"/>
      <c r="H146" s="314"/>
      <c r="I146" s="306"/>
      <c r="J146" s="315"/>
      <c r="K146" s="306"/>
      <c r="M146" s="307" t="s">
        <v>500</v>
      </c>
      <c r="O146" s="292"/>
    </row>
    <row r="147" spans="1:80">
      <c r="A147" s="301"/>
      <c r="B147" s="308"/>
      <c r="C147" s="309" t="s">
        <v>501</v>
      </c>
      <c r="D147" s="310"/>
      <c r="E147" s="311">
        <v>29.5</v>
      </c>
      <c r="F147" s="312"/>
      <c r="G147" s="313"/>
      <c r="H147" s="314"/>
      <c r="I147" s="306"/>
      <c r="J147" s="315"/>
      <c r="K147" s="306"/>
      <c r="M147" s="307" t="s">
        <v>501</v>
      </c>
      <c r="O147" s="292"/>
    </row>
    <row r="148" spans="1:80">
      <c r="A148" s="316"/>
      <c r="B148" s="317" t="s">
        <v>99</v>
      </c>
      <c r="C148" s="318" t="s">
        <v>362</v>
      </c>
      <c r="D148" s="319"/>
      <c r="E148" s="320"/>
      <c r="F148" s="321"/>
      <c r="G148" s="322">
        <f>SUM(G144:G147)</f>
        <v>0</v>
      </c>
      <c r="H148" s="323"/>
      <c r="I148" s="324">
        <f>SUM(I144:I147)</f>
        <v>1.298E-2</v>
      </c>
      <c r="J148" s="323"/>
      <c r="K148" s="324">
        <f>SUM(K144:K147)</f>
        <v>0</v>
      </c>
      <c r="O148" s="292">
        <v>4</v>
      </c>
      <c r="BA148" s="325">
        <f>SUM(BA144:BA147)</f>
        <v>0</v>
      </c>
      <c r="BB148" s="325">
        <f>SUM(BB144:BB147)</f>
        <v>0</v>
      </c>
      <c r="BC148" s="325">
        <f>SUM(BC144:BC147)</f>
        <v>0</v>
      </c>
      <c r="BD148" s="325">
        <f>SUM(BD144:BD147)</f>
        <v>0</v>
      </c>
      <c r="BE148" s="325">
        <f>SUM(BE144:BE147)</f>
        <v>0</v>
      </c>
    </row>
    <row r="149" spans="1:80">
      <c r="A149" s="282" t="s">
        <v>97</v>
      </c>
      <c r="B149" s="283" t="s">
        <v>368</v>
      </c>
      <c r="C149" s="284" t="s">
        <v>369</v>
      </c>
      <c r="D149" s="285"/>
      <c r="E149" s="286"/>
      <c r="F149" s="286"/>
      <c r="G149" s="287"/>
      <c r="H149" s="288"/>
      <c r="I149" s="289"/>
      <c r="J149" s="290"/>
      <c r="K149" s="291"/>
      <c r="O149" s="292">
        <v>1</v>
      </c>
    </row>
    <row r="150" spans="1:80">
      <c r="A150" s="293">
        <v>51</v>
      </c>
      <c r="B150" s="294" t="s">
        <v>373</v>
      </c>
      <c r="C150" s="295" t="s">
        <v>374</v>
      </c>
      <c r="D150" s="296" t="s">
        <v>193</v>
      </c>
      <c r="E150" s="297">
        <v>12</v>
      </c>
      <c r="F150" s="297">
        <v>0</v>
      </c>
      <c r="G150" s="298">
        <f>E150*F150</f>
        <v>0</v>
      </c>
      <c r="H150" s="299">
        <v>3.6999999999999999E-4</v>
      </c>
      <c r="I150" s="300">
        <f>E150*H150</f>
        <v>4.4399999999999995E-3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375</v>
      </c>
      <c r="D151" s="304"/>
      <c r="E151" s="304"/>
      <c r="F151" s="304"/>
      <c r="G151" s="305"/>
      <c r="I151" s="306"/>
      <c r="K151" s="306"/>
      <c r="L151" s="307" t="s">
        <v>375</v>
      </c>
      <c r="O151" s="292">
        <v>3</v>
      </c>
    </row>
    <row r="152" spans="1:80">
      <c r="A152" s="293">
        <v>52</v>
      </c>
      <c r="B152" s="294" t="s">
        <v>376</v>
      </c>
      <c r="C152" s="295" t="s">
        <v>377</v>
      </c>
      <c r="D152" s="296" t="s">
        <v>193</v>
      </c>
      <c r="E152" s="297">
        <v>27.5</v>
      </c>
      <c r="F152" s="297">
        <v>0</v>
      </c>
      <c r="G152" s="298">
        <f>E152*F152</f>
        <v>0</v>
      </c>
      <c r="H152" s="299">
        <v>0.188</v>
      </c>
      <c r="I152" s="300">
        <f>E152*H152</f>
        <v>5.17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8"/>
      <c r="C153" s="309" t="s">
        <v>502</v>
      </c>
      <c r="D153" s="310"/>
      <c r="E153" s="311">
        <v>1.5</v>
      </c>
      <c r="F153" s="312"/>
      <c r="G153" s="313"/>
      <c r="H153" s="314"/>
      <c r="I153" s="306"/>
      <c r="J153" s="315"/>
      <c r="K153" s="306"/>
      <c r="M153" s="307" t="s">
        <v>502</v>
      </c>
      <c r="O153" s="292"/>
    </row>
    <row r="154" spans="1:80">
      <c r="A154" s="301"/>
      <c r="B154" s="308"/>
      <c r="C154" s="309" t="s">
        <v>503</v>
      </c>
      <c r="D154" s="310"/>
      <c r="E154" s="311">
        <v>1</v>
      </c>
      <c r="F154" s="312"/>
      <c r="G154" s="313"/>
      <c r="H154" s="314"/>
      <c r="I154" s="306"/>
      <c r="J154" s="315"/>
      <c r="K154" s="306"/>
      <c r="M154" s="307" t="s">
        <v>503</v>
      </c>
      <c r="O154" s="292"/>
    </row>
    <row r="155" spans="1:80">
      <c r="A155" s="301"/>
      <c r="B155" s="308"/>
      <c r="C155" s="309" t="s">
        <v>504</v>
      </c>
      <c r="D155" s="310"/>
      <c r="E155" s="311">
        <v>12</v>
      </c>
      <c r="F155" s="312"/>
      <c r="G155" s="313"/>
      <c r="H155" s="314"/>
      <c r="I155" s="306"/>
      <c r="J155" s="315"/>
      <c r="K155" s="306"/>
      <c r="M155" s="307" t="s">
        <v>504</v>
      </c>
      <c r="O155" s="292"/>
    </row>
    <row r="156" spans="1:80">
      <c r="A156" s="301"/>
      <c r="B156" s="308"/>
      <c r="C156" s="309" t="s">
        <v>505</v>
      </c>
      <c r="D156" s="310"/>
      <c r="E156" s="311">
        <v>13</v>
      </c>
      <c r="F156" s="312"/>
      <c r="G156" s="313"/>
      <c r="H156" s="314"/>
      <c r="I156" s="306"/>
      <c r="J156" s="315"/>
      <c r="K156" s="306"/>
      <c r="M156" s="307" t="s">
        <v>505</v>
      </c>
      <c r="O156" s="292"/>
    </row>
    <row r="157" spans="1:80">
      <c r="A157" s="293">
        <v>53</v>
      </c>
      <c r="B157" s="294" t="s">
        <v>383</v>
      </c>
      <c r="C157" s="295" t="s">
        <v>384</v>
      </c>
      <c r="D157" s="296" t="s">
        <v>109</v>
      </c>
      <c r="E157" s="297">
        <v>0.96250000000000002</v>
      </c>
      <c r="F157" s="297">
        <v>0</v>
      </c>
      <c r="G157" s="298">
        <f>E157*F157</f>
        <v>0</v>
      </c>
      <c r="H157" s="299">
        <v>2.5249999999999999</v>
      </c>
      <c r="I157" s="300">
        <f>E157*H157</f>
        <v>2.4303124999999999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01"/>
      <c r="B158" s="302"/>
      <c r="C158" s="303" t="s">
        <v>344</v>
      </c>
      <c r="D158" s="304"/>
      <c r="E158" s="304"/>
      <c r="F158" s="304"/>
      <c r="G158" s="305"/>
      <c r="I158" s="306"/>
      <c r="K158" s="306"/>
      <c r="L158" s="307" t="s">
        <v>344</v>
      </c>
      <c r="O158" s="292">
        <v>3</v>
      </c>
    </row>
    <row r="159" spans="1:80">
      <c r="A159" s="301"/>
      <c r="B159" s="308"/>
      <c r="C159" s="309" t="s">
        <v>506</v>
      </c>
      <c r="D159" s="310"/>
      <c r="E159" s="311">
        <v>0.96250000000000002</v>
      </c>
      <c r="F159" s="312"/>
      <c r="G159" s="313"/>
      <c r="H159" s="314"/>
      <c r="I159" s="306"/>
      <c r="J159" s="315"/>
      <c r="K159" s="306"/>
      <c r="M159" s="307" t="s">
        <v>506</v>
      </c>
      <c r="O159" s="292"/>
    </row>
    <row r="160" spans="1:80">
      <c r="A160" s="293">
        <v>54</v>
      </c>
      <c r="B160" s="294" t="s">
        <v>386</v>
      </c>
      <c r="C160" s="295" t="s">
        <v>387</v>
      </c>
      <c r="D160" s="296" t="s">
        <v>193</v>
      </c>
      <c r="E160" s="297">
        <v>13.5</v>
      </c>
      <c r="F160" s="297">
        <v>0</v>
      </c>
      <c r="G160" s="298">
        <f>E160*F160</f>
        <v>0</v>
      </c>
      <c r="H160" s="299">
        <v>0</v>
      </c>
      <c r="I160" s="300">
        <f>E160*H160</f>
        <v>0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/>
      <c r="D161" s="304"/>
      <c r="E161" s="304"/>
      <c r="F161" s="304"/>
      <c r="G161" s="305"/>
      <c r="I161" s="306"/>
      <c r="K161" s="306"/>
      <c r="L161" s="307"/>
      <c r="O161" s="292">
        <v>3</v>
      </c>
    </row>
    <row r="162" spans="1:80">
      <c r="A162" s="293">
        <v>55</v>
      </c>
      <c r="B162" s="294" t="s">
        <v>388</v>
      </c>
      <c r="C162" s="295" t="s">
        <v>389</v>
      </c>
      <c r="D162" s="296" t="s">
        <v>193</v>
      </c>
      <c r="E162" s="297">
        <v>13.5</v>
      </c>
      <c r="F162" s="297">
        <v>0</v>
      </c>
      <c r="G162" s="298">
        <f>E162*F162</f>
        <v>0</v>
      </c>
      <c r="H162" s="299">
        <v>0</v>
      </c>
      <c r="I162" s="300">
        <f>E162*H162</f>
        <v>0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293">
        <v>56</v>
      </c>
      <c r="B163" s="294" t="s">
        <v>390</v>
      </c>
      <c r="C163" s="295" t="s">
        <v>391</v>
      </c>
      <c r="D163" s="296" t="s">
        <v>177</v>
      </c>
      <c r="E163" s="297">
        <v>14</v>
      </c>
      <c r="F163" s="297">
        <v>0</v>
      </c>
      <c r="G163" s="298">
        <f>E163*F163</f>
        <v>0</v>
      </c>
      <c r="H163" s="299">
        <v>4.5999999999999999E-2</v>
      </c>
      <c r="I163" s="300">
        <f>E163*H163</f>
        <v>0.64400000000000002</v>
      </c>
      <c r="J163" s="299"/>
      <c r="K163" s="300">
        <f>E163*J163</f>
        <v>0</v>
      </c>
      <c r="O163" s="292">
        <v>2</v>
      </c>
      <c r="AA163" s="261">
        <v>3</v>
      </c>
      <c r="AB163" s="261">
        <v>1</v>
      </c>
      <c r="AC163" s="261">
        <v>59217420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3</v>
      </c>
      <c r="CB163" s="292">
        <v>1</v>
      </c>
    </row>
    <row r="164" spans="1:80">
      <c r="A164" s="301"/>
      <c r="B164" s="308"/>
      <c r="C164" s="309" t="s">
        <v>507</v>
      </c>
      <c r="D164" s="310"/>
      <c r="E164" s="311">
        <v>13.13</v>
      </c>
      <c r="F164" s="312"/>
      <c r="G164" s="313"/>
      <c r="H164" s="314"/>
      <c r="I164" s="306"/>
      <c r="J164" s="315"/>
      <c r="K164" s="306"/>
      <c r="M164" s="307" t="s">
        <v>507</v>
      </c>
      <c r="O164" s="292"/>
    </row>
    <row r="165" spans="1:80">
      <c r="A165" s="301"/>
      <c r="B165" s="308"/>
      <c r="C165" s="309" t="s">
        <v>508</v>
      </c>
      <c r="D165" s="310"/>
      <c r="E165" s="311">
        <v>0.87</v>
      </c>
      <c r="F165" s="312"/>
      <c r="G165" s="313"/>
      <c r="H165" s="314"/>
      <c r="I165" s="306"/>
      <c r="J165" s="315"/>
      <c r="K165" s="306"/>
      <c r="M165" s="307" t="s">
        <v>508</v>
      </c>
      <c r="O165" s="292"/>
    </row>
    <row r="166" spans="1:80">
      <c r="A166" s="293">
        <v>57</v>
      </c>
      <c r="B166" s="294" t="s">
        <v>394</v>
      </c>
      <c r="C166" s="295" t="s">
        <v>395</v>
      </c>
      <c r="D166" s="296" t="s">
        <v>177</v>
      </c>
      <c r="E166" s="297">
        <v>3</v>
      </c>
      <c r="F166" s="297">
        <v>0</v>
      </c>
      <c r="G166" s="298">
        <f>E166*F166</f>
        <v>0</v>
      </c>
      <c r="H166" s="299">
        <v>0.04</v>
      </c>
      <c r="I166" s="300">
        <f>E166*H166</f>
        <v>0.12</v>
      </c>
      <c r="J166" s="299"/>
      <c r="K166" s="300">
        <f>E166*J166</f>
        <v>0</v>
      </c>
      <c r="O166" s="292">
        <v>2</v>
      </c>
      <c r="AA166" s="261">
        <v>3</v>
      </c>
      <c r="AB166" s="261">
        <v>10</v>
      </c>
      <c r="AC166" s="261">
        <v>59217489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3</v>
      </c>
      <c r="CB166" s="292">
        <v>10</v>
      </c>
    </row>
    <row r="167" spans="1:80">
      <c r="A167" s="301"/>
      <c r="B167" s="308"/>
      <c r="C167" s="309" t="s">
        <v>509</v>
      </c>
      <c r="D167" s="310"/>
      <c r="E167" s="311">
        <v>3</v>
      </c>
      <c r="F167" s="312"/>
      <c r="G167" s="313"/>
      <c r="H167" s="314"/>
      <c r="I167" s="306"/>
      <c r="J167" s="315"/>
      <c r="K167" s="306"/>
      <c r="M167" s="307" t="s">
        <v>509</v>
      </c>
      <c r="O167" s="292"/>
    </row>
    <row r="168" spans="1:80">
      <c r="A168" s="293">
        <v>58</v>
      </c>
      <c r="B168" s="294" t="s">
        <v>397</v>
      </c>
      <c r="C168" s="295" t="s">
        <v>398</v>
      </c>
      <c r="D168" s="296" t="s">
        <v>177</v>
      </c>
      <c r="E168" s="297">
        <v>25</v>
      </c>
      <c r="F168" s="297">
        <v>0</v>
      </c>
      <c r="G168" s="298">
        <f>E168*F168</f>
        <v>0</v>
      </c>
      <c r="H168" s="299">
        <v>5.1999999999999998E-2</v>
      </c>
      <c r="I168" s="300">
        <f>E168*H168</f>
        <v>1.3</v>
      </c>
      <c r="J168" s="299"/>
      <c r="K168" s="300">
        <f>E168*J168</f>
        <v>0</v>
      </c>
      <c r="O168" s="292">
        <v>2</v>
      </c>
      <c r="AA168" s="261">
        <v>3</v>
      </c>
      <c r="AB168" s="261">
        <v>1</v>
      </c>
      <c r="AC168" s="261">
        <v>59217490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3</v>
      </c>
      <c r="CB168" s="292">
        <v>1</v>
      </c>
    </row>
    <row r="169" spans="1:80">
      <c r="A169" s="301"/>
      <c r="B169" s="308"/>
      <c r="C169" s="309" t="s">
        <v>510</v>
      </c>
      <c r="D169" s="310"/>
      <c r="E169" s="311">
        <v>24.24</v>
      </c>
      <c r="F169" s="312"/>
      <c r="G169" s="313"/>
      <c r="H169" s="314"/>
      <c r="I169" s="306"/>
      <c r="J169" s="315"/>
      <c r="K169" s="306"/>
      <c r="M169" s="307" t="s">
        <v>510</v>
      </c>
      <c r="O169" s="292"/>
    </row>
    <row r="170" spans="1:80">
      <c r="A170" s="301"/>
      <c r="B170" s="308"/>
      <c r="C170" s="309" t="s">
        <v>511</v>
      </c>
      <c r="D170" s="310"/>
      <c r="E170" s="311">
        <v>0.76</v>
      </c>
      <c r="F170" s="312"/>
      <c r="G170" s="313"/>
      <c r="H170" s="314"/>
      <c r="I170" s="306"/>
      <c r="J170" s="315"/>
      <c r="K170" s="306"/>
      <c r="M170" s="307" t="s">
        <v>511</v>
      </c>
      <c r="O170" s="292"/>
    </row>
    <row r="171" spans="1:80">
      <c r="A171" s="293">
        <v>59</v>
      </c>
      <c r="B171" s="294" t="s">
        <v>400</v>
      </c>
      <c r="C171" s="295" t="s">
        <v>401</v>
      </c>
      <c r="D171" s="296" t="s">
        <v>177</v>
      </c>
      <c r="E171" s="297">
        <v>1</v>
      </c>
      <c r="F171" s="297">
        <v>0</v>
      </c>
      <c r="G171" s="298">
        <f>E171*F171</f>
        <v>0</v>
      </c>
      <c r="H171" s="299">
        <v>6.9000000000000006E-2</v>
      </c>
      <c r="I171" s="300">
        <f>E171*H171</f>
        <v>6.9000000000000006E-2</v>
      </c>
      <c r="J171" s="299"/>
      <c r="K171" s="300">
        <f>E171*J171</f>
        <v>0</v>
      </c>
      <c r="O171" s="292">
        <v>2</v>
      </c>
      <c r="AA171" s="261">
        <v>3</v>
      </c>
      <c r="AB171" s="261">
        <v>1</v>
      </c>
      <c r="AC171" s="261">
        <v>59217491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3</v>
      </c>
      <c r="CB171" s="292">
        <v>1</v>
      </c>
    </row>
    <row r="172" spans="1:80">
      <c r="A172" s="316"/>
      <c r="B172" s="317" t="s">
        <v>99</v>
      </c>
      <c r="C172" s="318" t="s">
        <v>370</v>
      </c>
      <c r="D172" s="319"/>
      <c r="E172" s="320"/>
      <c r="F172" s="321"/>
      <c r="G172" s="322">
        <f>SUM(G149:G171)</f>
        <v>0</v>
      </c>
      <c r="H172" s="323"/>
      <c r="I172" s="324">
        <f>SUM(I149:I171)</f>
        <v>9.7377525000000009</v>
      </c>
      <c r="J172" s="323"/>
      <c r="K172" s="324">
        <f>SUM(K149:K171)</f>
        <v>0</v>
      </c>
      <c r="O172" s="292">
        <v>4</v>
      </c>
      <c r="BA172" s="325">
        <f>SUM(BA149:BA171)</f>
        <v>0</v>
      </c>
      <c r="BB172" s="325">
        <f>SUM(BB149:BB171)</f>
        <v>0</v>
      </c>
      <c r="BC172" s="325">
        <f>SUM(BC149:BC171)</f>
        <v>0</v>
      </c>
      <c r="BD172" s="325">
        <f>SUM(BD149:BD171)</f>
        <v>0</v>
      </c>
      <c r="BE172" s="325">
        <f>SUM(BE149:BE171)</f>
        <v>0</v>
      </c>
    </row>
    <row r="173" spans="1:80">
      <c r="A173" s="282" t="s">
        <v>97</v>
      </c>
      <c r="B173" s="283" t="s">
        <v>402</v>
      </c>
      <c r="C173" s="284" t="s">
        <v>403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60</v>
      </c>
      <c r="B174" s="294" t="s">
        <v>405</v>
      </c>
      <c r="C174" s="295" t="s">
        <v>406</v>
      </c>
      <c r="D174" s="296" t="s">
        <v>407</v>
      </c>
      <c r="E174" s="297">
        <v>9</v>
      </c>
      <c r="F174" s="297">
        <v>0</v>
      </c>
      <c r="G174" s="298">
        <f>E174*F174</f>
        <v>0</v>
      </c>
      <c r="H174" s="299"/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6</v>
      </c>
      <c r="AB174" s="261">
        <v>1</v>
      </c>
      <c r="AC174" s="261">
        <v>171156610600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6</v>
      </c>
      <c r="CB174" s="292">
        <v>1</v>
      </c>
    </row>
    <row r="175" spans="1:80">
      <c r="A175" s="301"/>
      <c r="B175" s="302"/>
      <c r="C175" s="303"/>
      <c r="D175" s="304"/>
      <c r="E175" s="304"/>
      <c r="F175" s="304"/>
      <c r="G175" s="305"/>
      <c r="I175" s="306"/>
      <c r="K175" s="306"/>
      <c r="L175" s="307"/>
      <c r="O175" s="292">
        <v>3</v>
      </c>
    </row>
    <row r="176" spans="1:80">
      <c r="A176" s="316"/>
      <c r="B176" s="317" t="s">
        <v>99</v>
      </c>
      <c r="C176" s="318" t="s">
        <v>404</v>
      </c>
      <c r="D176" s="319"/>
      <c r="E176" s="320"/>
      <c r="F176" s="321"/>
      <c r="G176" s="322">
        <f>SUM(G173:G175)</f>
        <v>0</v>
      </c>
      <c r="H176" s="323"/>
      <c r="I176" s="324">
        <f>SUM(I173:I175)</f>
        <v>0</v>
      </c>
      <c r="J176" s="323"/>
      <c r="K176" s="324">
        <f>SUM(K173:K175)</f>
        <v>0</v>
      </c>
      <c r="O176" s="292">
        <v>4</v>
      </c>
      <c r="BA176" s="325">
        <f>SUM(BA173:BA175)</f>
        <v>0</v>
      </c>
      <c r="BB176" s="325">
        <f>SUM(BB173:BB175)</f>
        <v>0</v>
      </c>
      <c r="BC176" s="325">
        <f>SUM(BC173:BC175)</f>
        <v>0</v>
      </c>
      <c r="BD176" s="325">
        <f>SUM(BD173:BD175)</f>
        <v>0</v>
      </c>
      <c r="BE176" s="325">
        <f>SUM(BE173:BE175)</f>
        <v>0</v>
      </c>
    </row>
    <row r="177" spans="1:80">
      <c r="A177" s="282" t="s">
        <v>97</v>
      </c>
      <c r="B177" s="283" t="s">
        <v>408</v>
      </c>
      <c r="C177" s="284" t="s">
        <v>409</v>
      </c>
      <c r="D177" s="285"/>
      <c r="E177" s="286"/>
      <c r="F177" s="286"/>
      <c r="G177" s="287"/>
      <c r="H177" s="288"/>
      <c r="I177" s="289"/>
      <c r="J177" s="290"/>
      <c r="K177" s="291"/>
      <c r="O177" s="292">
        <v>1</v>
      </c>
    </row>
    <row r="178" spans="1:80">
      <c r="A178" s="293">
        <v>61</v>
      </c>
      <c r="B178" s="294" t="s">
        <v>411</v>
      </c>
      <c r="C178" s="295" t="s">
        <v>412</v>
      </c>
      <c r="D178" s="296" t="s">
        <v>180</v>
      </c>
      <c r="E178" s="297">
        <v>35</v>
      </c>
      <c r="F178" s="297">
        <v>0</v>
      </c>
      <c r="G178" s="298">
        <f>E178*F178</f>
        <v>0</v>
      </c>
      <c r="H178" s="299">
        <v>0</v>
      </c>
      <c r="I178" s="300">
        <f>E178*H178</f>
        <v>0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16"/>
      <c r="B179" s="317" t="s">
        <v>99</v>
      </c>
      <c r="C179" s="318" t="s">
        <v>410</v>
      </c>
      <c r="D179" s="319"/>
      <c r="E179" s="320"/>
      <c r="F179" s="321"/>
      <c r="G179" s="322">
        <f>SUM(G177:G178)</f>
        <v>0</v>
      </c>
      <c r="H179" s="323"/>
      <c r="I179" s="324">
        <f>SUM(I177:I178)</f>
        <v>0</v>
      </c>
      <c r="J179" s="323"/>
      <c r="K179" s="324">
        <f>SUM(K177:K178)</f>
        <v>0</v>
      </c>
      <c r="O179" s="292">
        <v>4</v>
      </c>
      <c r="BA179" s="325">
        <f>SUM(BA177:BA178)</f>
        <v>0</v>
      </c>
      <c r="BB179" s="325">
        <f>SUM(BB177:BB178)</f>
        <v>0</v>
      </c>
      <c r="BC179" s="325">
        <f>SUM(BC177:BC178)</f>
        <v>0</v>
      </c>
      <c r="BD179" s="325">
        <f>SUM(BD177:BD178)</f>
        <v>0</v>
      </c>
      <c r="BE179" s="325">
        <f>SUM(BE177:BE178)</f>
        <v>0</v>
      </c>
    </row>
    <row r="180" spans="1:80">
      <c r="A180" s="282" t="s">
        <v>97</v>
      </c>
      <c r="B180" s="283" t="s">
        <v>414</v>
      </c>
      <c r="C180" s="284" t="s">
        <v>415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62</v>
      </c>
      <c r="B181" s="294" t="s">
        <v>417</v>
      </c>
      <c r="C181" s="295" t="s">
        <v>418</v>
      </c>
      <c r="D181" s="296" t="s">
        <v>180</v>
      </c>
      <c r="E181" s="297">
        <v>20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>
        <v>-2.7499999999999998E-3</v>
      </c>
      <c r="K181" s="300">
        <f>E181*J181</f>
        <v>-5.4999999999999993E-2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16"/>
      <c r="B182" s="317" t="s">
        <v>99</v>
      </c>
      <c r="C182" s="318" t="s">
        <v>416</v>
      </c>
      <c r="D182" s="319"/>
      <c r="E182" s="320"/>
      <c r="F182" s="321"/>
      <c r="G182" s="322">
        <f>SUM(G180:G181)</f>
        <v>0</v>
      </c>
      <c r="H182" s="323"/>
      <c r="I182" s="324">
        <f>SUM(I180:I181)</f>
        <v>0</v>
      </c>
      <c r="J182" s="323"/>
      <c r="K182" s="324">
        <f>SUM(K180:K181)</f>
        <v>-5.4999999999999993E-2</v>
      </c>
      <c r="O182" s="292">
        <v>4</v>
      </c>
      <c r="BA182" s="325">
        <f>SUM(BA180:BA181)</f>
        <v>0</v>
      </c>
      <c r="BB182" s="325">
        <f>SUM(BB180:BB181)</f>
        <v>0</v>
      </c>
      <c r="BC182" s="325">
        <f>SUM(BC180:BC181)</f>
        <v>0</v>
      </c>
      <c r="BD182" s="325">
        <f>SUM(BD180:BD181)</f>
        <v>0</v>
      </c>
      <c r="BE182" s="325">
        <f>SUM(BE180:BE181)</f>
        <v>0</v>
      </c>
    </row>
    <row r="183" spans="1:80">
      <c r="A183" s="282" t="s">
        <v>97</v>
      </c>
      <c r="B183" s="283" t="s">
        <v>419</v>
      </c>
      <c r="C183" s="284" t="s">
        <v>420</v>
      </c>
      <c r="D183" s="285"/>
      <c r="E183" s="286"/>
      <c r="F183" s="286"/>
      <c r="G183" s="287"/>
      <c r="H183" s="288"/>
      <c r="I183" s="289"/>
      <c r="J183" s="290"/>
      <c r="K183" s="291"/>
      <c r="O183" s="292">
        <v>1</v>
      </c>
    </row>
    <row r="184" spans="1:80">
      <c r="A184" s="293">
        <v>63</v>
      </c>
      <c r="B184" s="294" t="s">
        <v>422</v>
      </c>
      <c r="C184" s="295" t="s">
        <v>423</v>
      </c>
      <c r="D184" s="296" t="s">
        <v>310</v>
      </c>
      <c r="E184" s="297">
        <v>104.655688282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/>
      <c r="K184" s="300">
        <f>E184*J184</f>
        <v>0</v>
      </c>
      <c r="O184" s="292">
        <v>2</v>
      </c>
      <c r="AA184" s="261">
        <v>7</v>
      </c>
      <c r="AB184" s="261">
        <v>1</v>
      </c>
      <c r="AC184" s="261">
        <v>2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7</v>
      </c>
      <c r="CB184" s="292">
        <v>1</v>
      </c>
    </row>
    <row r="185" spans="1:80">
      <c r="A185" s="316"/>
      <c r="B185" s="317" t="s">
        <v>99</v>
      </c>
      <c r="C185" s="318" t="s">
        <v>421</v>
      </c>
      <c r="D185" s="319"/>
      <c r="E185" s="320"/>
      <c r="F185" s="321"/>
      <c r="G185" s="322">
        <f>SUM(G183:G184)</f>
        <v>0</v>
      </c>
      <c r="H185" s="323"/>
      <c r="I185" s="324">
        <f>SUM(I183:I184)</f>
        <v>0</v>
      </c>
      <c r="J185" s="323"/>
      <c r="K185" s="324">
        <f>SUM(K183:K184)</f>
        <v>0</v>
      </c>
      <c r="O185" s="292">
        <v>4</v>
      </c>
      <c r="BA185" s="325">
        <f>SUM(BA183:BA184)</f>
        <v>0</v>
      </c>
      <c r="BB185" s="325">
        <f>SUM(BB183:BB184)</f>
        <v>0</v>
      </c>
      <c r="BC185" s="325">
        <f>SUM(BC183:BC184)</f>
        <v>0</v>
      </c>
      <c r="BD185" s="325">
        <f>SUM(BD183:BD184)</f>
        <v>0</v>
      </c>
      <c r="BE185" s="325">
        <f>SUM(BE183:BE184)</f>
        <v>0</v>
      </c>
    </row>
    <row r="186" spans="1:80">
      <c r="A186" s="282" t="s">
        <v>97</v>
      </c>
      <c r="B186" s="283" t="s">
        <v>437</v>
      </c>
      <c r="C186" s="284" t="s">
        <v>438</v>
      </c>
      <c r="D186" s="285"/>
      <c r="E186" s="286"/>
      <c r="F186" s="286"/>
      <c r="G186" s="287"/>
      <c r="H186" s="288"/>
      <c r="I186" s="289"/>
      <c r="J186" s="290"/>
      <c r="K186" s="291"/>
      <c r="O186" s="292">
        <v>1</v>
      </c>
    </row>
    <row r="187" spans="1:80">
      <c r="A187" s="293">
        <v>64</v>
      </c>
      <c r="B187" s="294" t="s">
        <v>440</v>
      </c>
      <c r="C187" s="295" t="s">
        <v>441</v>
      </c>
      <c r="D187" s="296" t="s">
        <v>98</v>
      </c>
      <c r="E187" s="297">
        <v>3</v>
      </c>
      <c r="F187" s="297">
        <v>0</v>
      </c>
      <c r="G187" s="298">
        <f>E187*F187</f>
        <v>0</v>
      </c>
      <c r="H187" s="299">
        <v>2.0000000000000001E-4</v>
      </c>
      <c r="I187" s="300">
        <f>E187*H187</f>
        <v>6.0000000000000006E-4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7</v>
      </c>
      <c r="AC187" s="261">
        <v>7</v>
      </c>
      <c r="AZ187" s="261">
        <v>2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7</v>
      </c>
    </row>
    <row r="188" spans="1:80">
      <c r="A188" s="293">
        <v>65</v>
      </c>
      <c r="B188" s="294" t="s">
        <v>442</v>
      </c>
      <c r="C188" s="295" t="s">
        <v>443</v>
      </c>
      <c r="D188" s="296" t="s">
        <v>98</v>
      </c>
      <c r="E188" s="297">
        <v>1</v>
      </c>
      <c r="F188" s="297">
        <v>0</v>
      </c>
      <c r="G188" s="298">
        <f>E188*F188</f>
        <v>0</v>
      </c>
      <c r="H188" s="299">
        <v>2.0000000000000001E-4</v>
      </c>
      <c r="I188" s="300">
        <f>E188*H188</f>
        <v>2.0000000000000001E-4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7</v>
      </c>
      <c r="AC188" s="261">
        <v>7</v>
      </c>
      <c r="AZ188" s="261">
        <v>2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7</v>
      </c>
    </row>
    <row r="189" spans="1:80">
      <c r="A189" s="316"/>
      <c r="B189" s="317" t="s">
        <v>99</v>
      </c>
      <c r="C189" s="318" t="s">
        <v>439</v>
      </c>
      <c r="D189" s="319"/>
      <c r="E189" s="320"/>
      <c r="F189" s="321"/>
      <c r="G189" s="322">
        <f>SUM(G186:G188)</f>
        <v>0</v>
      </c>
      <c r="H189" s="323"/>
      <c r="I189" s="324">
        <f>SUM(I186:I188)</f>
        <v>8.0000000000000004E-4</v>
      </c>
      <c r="J189" s="323"/>
      <c r="K189" s="324">
        <f>SUM(K186:K188)</f>
        <v>0</v>
      </c>
      <c r="O189" s="292">
        <v>4</v>
      </c>
      <c r="BA189" s="325">
        <f>SUM(BA186:BA188)</f>
        <v>0</v>
      </c>
      <c r="BB189" s="325">
        <f>SUM(BB186:BB188)</f>
        <v>0</v>
      </c>
      <c r="BC189" s="325">
        <f>SUM(BC186:BC188)</f>
        <v>0</v>
      </c>
      <c r="BD189" s="325">
        <f>SUM(BD186:BD188)</f>
        <v>0</v>
      </c>
      <c r="BE189" s="325">
        <f>SUM(BE186:BE188)</f>
        <v>0</v>
      </c>
    </row>
    <row r="190" spans="1:80">
      <c r="A190" s="282" t="s">
        <v>97</v>
      </c>
      <c r="B190" s="283" t="s">
        <v>512</v>
      </c>
      <c r="C190" s="284" t="s">
        <v>513</v>
      </c>
      <c r="D190" s="285"/>
      <c r="E190" s="286"/>
      <c r="F190" s="286"/>
      <c r="G190" s="287"/>
      <c r="H190" s="288"/>
      <c r="I190" s="289"/>
      <c r="J190" s="290"/>
      <c r="K190" s="291"/>
      <c r="O190" s="292">
        <v>1</v>
      </c>
    </row>
    <row r="191" spans="1:80">
      <c r="A191" s="293">
        <v>66</v>
      </c>
      <c r="B191" s="294" t="s">
        <v>515</v>
      </c>
      <c r="C191" s="295" t="s">
        <v>516</v>
      </c>
      <c r="D191" s="296" t="s">
        <v>517</v>
      </c>
      <c r="E191" s="297">
        <v>1</v>
      </c>
      <c r="F191" s="297">
        <v>0</v>
      </c>
      <c r="G191" s="298">
        <f>E191*F191</f>
        <v>0</v>
      </c>
      <c r="H191" s="299">
        <v>0</v>
      </c>
      <c r="I191" s="300">
        <f>E191*H191</f>
        <v>0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9</v>
      </c>
      <c r="AC191" s="261">
        <v>9</v>
      </c>
      <c r="AZ191" s="261">
        <v>4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9</v>
      </c>
    </row>
    <row r="192" spans="1:80">
      <c r="A192" s="301"/>
      <c r="B192" s="302"/>
      <c r="C192" s="303" t="s">
        <v>518</v>
      </c>
      <c r="D192" s="304"/>
      <c r="E192" s="304"/>
      <c r="F192" s="304"/>
      <c r="G192" s="305"/>
      <c r="I192" s="306"/>
      <c r="K192" s="306"/>
      <c r="L192" s="307" t="s">
        <v>518</v>
      </c>
      <c r="O192" s="292">
        <v>3</v>
      </c>
    </row>
    <row r="193" spans="1:80">
      <c r="A193" s="316"/>
      <c r="B193" s="317" t="s">
        <v>99</v>
      </c>
      <c r="C193" s="318" t="s">
        <v>514</v>
      </c>
      <c r="D193" s="319"/>
      <c r="E193" s="320"/>
      <c r="F193" s="321"/>
      <c r="G193" s="322">
        <f>SUM(G190:G192)</f>
        <v>0</v>
      </c>
      <c r="H193" s="323"/>
      <c r="I193" s="324">
        <f>SUM(I190:I192)</f>
        <v>0</v>
      </c>
      <c r="J193" s="323"/>
      <c r="K193" s="324">
        <f>SUM(K190:K192)</f>
        <v>0</v>
      </c>
      <c r="O193" s="292">
        <v>4</v>
      </c>
      <c r="BA193" s="325">
        <f>SUM(BA190:BA192)</f>
        <v>0</v>
      </c>
      <c r="BB193" s="325">
        <f>SUM(BB190:BB192)</f>
        <v>0</v>
      </c>
      <c r="BC193" s="325">
        <f>SUM(BC190:BC192)</f>
        <v>0</v>
      </c>
      <c r="BD193" s="325">
        <f>SUM(BD190:BD192)</f>
        <v>0</v>
      </c>
      <c r="BE193" s="325">
        <f>SUM(BE190:BE192)</f>
        <v>0</v>
      </c>
    </row>
    <row r="194" spans="1:80">
      <c r="A194" s="282" t="s">
        <v>97</v>
      </c>
      <c r="B194" s="283" t="s">
        <v>444</v>
      </c>
      <c r="C194" s="284" t="s">
        <v>445</v>
      </c>
      <c r="D194" s="285"/>
      <c r="E194" s="286"/>
      <c r="F194" s="286"/>
      <c r="G194" s="287"/>
      <c r="H194" s="288"/>
      <c r="I194" s="289"/>
      <c r="J194" s="290"/>
      <c r="K194" s="291"/>
      <c r="O194" s="292">
        <v>1</v>
      </c>
    </row>
    <row r="195" spans="1:80">
      <c r="A195" s="293">
        <v>67</v>
      </c>
      <c r="B195" s="294" t="s">
        <v>447</v>
      </c>
      <c r="C195" s="295" t="s">
        <v>448</v>
      </c>
      <c r="D195" s="296" t="s">
        <v>310</v>
      </c>
      <c r="E195" s="297">
        <v>39.8264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/>
      <c r="K195" s="300">
        <f>E195*J195</f>
        <v>0</v>
      </c>
      <c r="O195" s="292">
        <v>2</v>
      </c>
      <c r="AA195" s="261">
        <v>8</v>
      </c>
      <c r="AB195" s="261">
        <v>0</v>
      </c>
      <c r="AC195" s="261">
        <v>3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8</v>
      </c>
      <c r="CB195" s="292">
        <v>0</v>
      </c>
    </row>
    <row r="196" spans="1:80">
      <c r="A196" s="293">
        <v>68</v>
      </c>
      <c r="B196" s="294" t="s">
        <v>449</v>
      </c>
      <c r="C196" s="295" t="s">
        <v>450</v>
      </c>
      <c r="D196" s="296" t="s">
        <v>310</v>
      </c>
      <c r="E196" s="297">
        <v>358.43759999999997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/>
      <c r="K196" s="300">
        <f>E196*J196</f>
        <v>0</v>
      </c>
      <c r="O196" s="292">
        <v>2</v>
      </c>
      <c r="AA196" s="261">
        <v>8</v>
      </c>
      <c r="AB196" s="261">
        <v>0</v>
      </c>
      <c r="AC196" s="261">
        <v>3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8</v>
      </c>
      <c r="CB196" s="292">
        <v>0</v>
      </c>
    </row>
    <row r="197" spans="1:80">
      <c r="A197" s="301"/>
      <c r="B197" s="302"/>
      <c r="C197" s="303"/>
      <c r="D197" s="304"/>
      <c r="E197" s="304"/>
      <c r="F197" s="304"/>
      <c r="G197" s="305"/>
      <c r="I197" s="306"/>
      <c r="K197" s="306"/>
      <c r="L197" s="307"/>
      <c r="O197" s="292">
        <v>3</v>
      </c>
    </row>
    <row r="198" spans="1:80">
      <c r="A198" s="293">
        <v>69</v>
      </c>
      <c r="B198" s="294" t="s">
        <v>451</v>
      </c>
      <c r="C198" s="295" t="s">
        <v>452</v>
      </c>
      <c r="D198" s="296" t="s">
        <v>310</v>
      </c>
      <c r="E198" s="297">
        <v>39.8264</v>
      </c>
      <c r="F198" s="297">
        <v>0</v>
      </c>
      <c r="G198" s="298">
        <f>E198*F198</f>
        <v>0</v>
      </c>
      <c r="H198" s="299">
        <v>0</v>
      </c>
      <c r="I198" s="300">
        <f>E198*H198</f>
        <v>0</v>
      </c>
      <c r="J198" s="299"/>
      <c r="K198" s="300">
        <f>E198*J198</f>
        <v>0</v>
      </c>
      <c r="O198" s="292">
        <v>2</v>
      </c>
      <c r="AA198" s="261">
        <v>8</v>
      </c>
      <c r="AB198" s="261">
        <v>0</v>
      </c>
      <c r="AC198" s="261">
        <v>3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8</v>
      </c>
      <c r="CB198" s="292">
        <v>0</v>
      </c>
    </row>
    <row r="199" spans="1:80">
      <c r="A199" s="316"/>
      <c r="B199" s="317" t="s">
        <v>99</v>
      </c>
      <c r="C199" s="318" t="s">
        <v>446</v>
      </c>
      <c r="D199" s="319"/>
      <c r="E199" s="320"/>
      <c r="F199" s="321"/>
      <c r="G199" s="322">
        <f>SUM(G194:G198)</f>
        <v>0</v>
      </c>
      <c r="H199" s="323"/>
      <c r="I199" s="324">
        <f>SUM(I194:I198)</f>
        <v>0</v>
      </c>
      <c r="J199" s="323"/>
      <c r="K199" s="324">
        <f>SUM(K194:K198)</f>
        <v>0</v>
      </c>
      <c r="O199" s="292">
        <v>4</v>
      </c>
      <c r="BA199" s="325">
        <f>SUM(BA194:BA198)</f>
        <v>0</v>
      </c>
      <c r="BB199" s="325">
        <f>SUM(BB194:BB198)</f>
        <v>0</v>
      </c>
      <c r="BC199" s="325">
        <f>SUM(BC194:BC198)</f>
        <v>0</v>
      </c>
      <c r="BD199" s="325">
        <f>SUM(BD194:BD198)</f>
        <v>0</v>
      </c>
      <c r="BE199" s="325">
        <f>SUM(BE194:BE198)</f>
        <v>0</v>
      </c>
    </row>
    <row r="200" spans="1:80">
      <c r="E200" s="261"/>
    </row>
    <row r="201" spans="1:80">
      <c r="E201" s="261"/>
    </row>
    <row r="202" spans="1:80">
      <c r="E202" s="261"/>
    </row>
    <row r="203" spans="1:80">
      <c r="E203" s="261"/>
    </row>
    <row r="204" spans="1:80">
      <c r="E204" s="261"/>
    </row>
    <row r="205" spans="1:80">
      <c r="E205" s="261"/>
    </row>
    <row r="206" spans="1:80">
      <c r="E206" s="261"/>
    </row>
    <row r="207" spans="1:80">
      <c r="E207" s="261"/>
    </row>
    <row r="208" spans="1:80">
      <c r="E208" s="261"/>
    </row>
    <row r="209" spans="1:7">
      <c r="E209" s="261"/>
    </row>
    <row r="210" spans="1:7">
      <c r="E210" s="261"/>
    </row>
    <row r="211" spans="1:7">
      <c r="E211" s="261"/>
    </row>
    <row r="212" spans="1:7">
      <c r="E212" s="261"/>
    </row>
    <row r="213" spans="1:7">
      <c r="E213" s="261"/>
    </row>
    <row r="214" spans="1:7">
      <c r="E214" s="261"/>
    </row>
    <row r="215" spans="1:7">
      <c r="E215" s="261"/>
    </row>
    <row r="216" spans="1:7">
      <c r="E216" s="261"/>
    </row>
    <row r="217" spans="1:7">
      <c r="E217" s="261"/>
    </row>
    <row r="218" spans="1:7">
      <c r="E218" s="261"/>
    </row>
    <row r="219" spans="1:7">
      <c r="E219" s="261"/>
    </row>
    <row r="220" spans="1:7">
      <c r="E220" s="261"/>
    </row>
    <row r="221" spans="1:7">
      <c r="E221" s="261"/>
    </row>
    <row r="222" spans="1:7">
      <c r="E222" s="261"/>
    </row>
    <row r="223" spans="1:7">
      <c r="A223" s="315"/>
      <c r="B223" s="315"/>
      <c r="C223" s="315"/>
      <c r="D223" s="315"/>
      <c r="E223" s="315"/>
      <c r="F223" s="315"/>
      <c r="G223" s="315"/>
    </row>
    <row r="224" spans="1:7">
      <c r="A224" s="315"/>
      <c r="B224" s="315"/>
      <c r="C224" s="315"/>
      <c r="D224" s="315"/>
      <c r="E224" s="315"/>
      <c r="F224" s="315"/>
      <c r="G224" s="315"/>
    </row>
    <row r="225" spans="1:7">
      <c r="A225" s="315"/>
      <c r="B225" s="315"/>
      <c r="C225" s="315"/>
      <c r="D225" s="315"/>
      <c r="E225" s="315"/>
      <c r="F225" s="315"/>
      <c r="G225" s="315"/>
    </row>
    <row r="226" spans="1:7">
      <c r="A226" s="315"/>
      <c r="B226" s="315"/>
      <c r="C226" s="315"/>
      <c r="D226" s="315"/>
      <c r="E226" s="315"/>
      <c r="F226" s="315"/>
      <c r="G226" s="315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A258" s="326"/>
      <c r="B258" s="326"/>
    </row>
    <row r="259" spans="1:7">
      <c r="A259" s="315"/>
      <c r="B259" s="315"/>
      <c r="C259" s="327"/>
      <c r="D259" s="327"/>
      <c r="E259" s="328"/>
      <c r="F259" s="327"/>
      <c r="G259" s="329"/>
    </row>
    <row r="260" spans="1:7">
      <c r="A260" s="330"/>
      <c r="B260" s="330"/>
      <c r="C260" s="315"/>
      <c r="D260" s="315"/>
      <c r="E260" s="331"/>
      <c r="F260" s="315"/>
      <c r="G260" s="315"/>
    </row>
    <row r="261" spans="1:7">
      <c r="A261" s="315"/>
      <c r="B261" s="315"/>
      <c r="C261" s="315"/>
      <c r="D261" s="315"/>
      <c r="E261" s="331"/>
      <c r="F261" s="315"/>
      <c r="G261" s="315"/>
    </row>
    <row r="262" spans="1:7">
      <c r="A262" s="315"/>
      <c r="B262" s="315"/>
      <c r="C262" s="315"/>
      <c r="D262" s="315"/>
      <c r="E262" s="331"/>
      <c r="F262" s="315"/>
      <c r="G262" s="315"/>
    </row>
    <row r="263" spans="1:7">
      <c r="A263" s="315"/>
      <c r="B263" s="315"/>
      <c r="C263" s="315"/>
      <c r="D263" s="315"/>
      <c r="E263" s="331"/>
      <c r="F263" s="315"/>
      <c r="G263" s="315"/>
    </row>
    <row r="264" spans="1:7">
      <c r="A264" s="315"/>
      <c r="B264" s="315"/>
      <c r="C264" s="315"/>
      <c r="D264" s="315"/>
      <c r="E264" s="331"/>
      <c r="F264" s="315"/>
      <c r="G264" s="315"/>
    </row>
    <row r="265" spans="1:7">
      <c r="A265" s="315"/>
      <c r="B265" s="315"/>
      <c r="C265" s="315"/>
      <c r="D265" s="315"/>
      <c r="E265" s="331"/>
      <c r="F265" s="315"/>
      <c r="G265" s="315"/>
    </row>
    <row r="266" spans="1:7">
      <c r="A266" s="315"/>
      <c r="B266" s="315"/>
      <c r="C266" s="315"/>
      <c r="D266" s="315"/>
      <c r="E266" s="331"/>
      <c r="F266" s="315"/>
      <c r="G266" s="315"/>
    </row>
    <row r="267" spans="1:7">
      <c r="A267" s="315"/>
      <c r="B267" s="315"/>
      <c r="C267" s="315"/>
      <c r="D267" s="315"/>
      <c r="E267" s="331"/>
      <c r="F267" s="315"/>
      <c r="G267" s="315"/>
    </row>
    <row r="268" spans="1:7">
      <c r="A268" s="315"/>
      <c r="B268" s="315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</sheetData>
  <mergeCells count="84">
    <mergeCell ref="C197:G197"/>
    <mergeCell ref="C192:G192"/>
    <mergeCell ref="C167:D167"/>
    <mergeCell ref="C169:D169"/>
    <mergeCell ref="C170:D170"/>
    <mergeCell ref="C175:G175"/>
    <mergeCell ref="C156:D156"/>
    <mergeCell ref="C158:G158"/>
    <mergeCell ref="C159:D159"/>
    <mergeCell ref="C161:G161"/>
    <mergeCell ref="C164:D164"/>
    <mergeCell ref="C165:D165"/>
    <mergeCell ref="C146:D146"/>
    <mergeCell ref="C147:D147"/>
    <mergeCell ref="C151:G151"/>
    <mergeCell ref="C153:D153"/>
    <mergeCell ref="C154:D154"/>
    <mergeCell ref="C155:D155"/>
    <mergeCell ref="C134:G134"/>
    <mergeCell ref="C141:D141"/>
    <mergeCell ref="C142:D142"/>
    <mergeCell ref="C118:G118"/>
    <mergeCell ref="C122:G122"/>
    <mergeCell ref="C124:G124"/>
    <mergeCell ref="C126:G126"/>
    <mergeCell ref="C128:G128"/>
    <mergeCell ref="C103:G103"/>
    <mergeCell ref="C104:D104"/>
    <mergeCell ref="C106:D106"/>
    <mergeCell ref="C108:G108"/>
    <mergeCell ref="C109:D109"/>
    <mergeCell ref="C111:G111"/>
    <mergeCell ref="C112:D112"/>
    <mergeCell ref="C114:D114"/>
    <mergeCell ref="C99:G99"/>
    <mergeCell ref="C83:D83"/>
    <mergeCell ref="C84:D84"/>
    <mergeCell ref="C85:D85"/>
    <mergeCell ref="C87:G87"/>
    <mergeCell ref="C90:D90"/>
    <mergeCell ref="C92:D92"/>
    <mergeCell ref="C72:D72"/>
    <mergeCell ref="C73:D73"/>
    <mergeCell ref="C74:D74"/>
    <mergeCell ref="C75:D75"/>
    <mergeCell ref="C76:D76"/>
    <mergeCell ref="C77:D77"/>
    <mergeCell ref="C78:D78"/>
    <mergeCell ref="C63:D63"/>
    <mergeCell ref="C65:D65"/>
    <mergeCell ref="C66:D66"/>
    <mergeCell ref="C67:D67"/>
    <mergeCell ref="C54:D54"/>
    <mergeCell ref="C55:D55"/>
    <mergeCell ref="C56:D56"/>
    <mergeCell ref="C57:D57"/>
    <mergeCell ref="C58:D58"/>
    <mergeCell ref="C46:G46"/>
    <mergeCell ref="C47:D47"/>
    <mergeCell ref="C48:D48"/>
    <mergeCell ref="C49:D49"/>
    <mergeCell ref="C50:D50"/>
    <mergeCell ref="C51:D51"/>
    <mergeCell ref="C37:D37"/>
    <mergeCell ref="C38:D38"/>
    <mergeCell ref="C39:D39"/>
    <mergeCell ref="C40:D40"/>
    <mergeCell ref="C41:D41"/>
    <mergeCell ref="C43:G43"/>
    <mergeCell ref="C44:G44"/>
    <mergeCell ref="C45:G45"/>
    <mergeCell ref="C18:G18"/>
    <mergeCell ref="C21:G21"/>
    <mergeCell ref="C23:G23"/>
    <mergeCell ref="C30:D30"/>
    <mergeCell ref="C32:D32"/>
    <mergeCell ref="A1:G1"/>
    <mergeCell ref="A3:B3"/>
    <mergeCell ref="A4:B4"/>
    <mergeCell ref="E4:G4"/>
    <mergeCell ref="C12:G12"/>
    <mergeCell ref="C14:G14"/>
    <mergeCell ref="C15:D15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521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520</v>
      </c>
      <c r="B5" s="118"/>
      <c r="C5" s="119" t="s">
        <v>521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165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164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40-2019 Rek'!E29</f>
        <v>0</v>
      </c>
      <c r="D15" s="160" t="str">
        <f>'SO 03 40-2019 Rek'!A34</f>
        <v>Ztížené výrobní podmínky</v>
      </c>
      <c r="E15" s="161"/>
      <c r="F15" s="162"/>
      <c r="G15" s="159">
        <f>'SO 03 40-2019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03 40-2019 Rek'!F29</f>
        <v>0</v>
      </c>
      <c r="D16" s="109" t="str">
        <f>'SO 03 40-2019 Rek'!A35</f>
        <v>Oborová přirážka</v>
      </c>
      <c r="E16" s="163"/>
      <c r="F16" s="164"/>
      <c r="G16" s="159">
        <f>'SO 03 40-2019 Rek'!I35</f>
        <v>0</v>
      </c>
    </row>
    <row r="17" spans="1:7" ht="15.95" customHeight="1">
      <c r="A17" s="157" t="s">
        <v>54</v>
      </c>
      <c r="B17" s="158" t="s">
        <v>55</v>
      </c>
      <c r="C17" s="159">
        <f>'SO 03 40-2019 Rek'!H29</f>
        <v>0</v>
      </c>
      <c r="D17" s="109" t="str">
        <f>'SO 03 40-2019 Rek'!A36</f>
        <v>Přesun stavebních kapacit</v>
      </c>
      <c r="E17" s="163"/>
      <c r="F17" s="164"/>
      <c r="G17" s="159">
        <f>'SO 03 40-2019 Rek'!I36</f>
        <v>0</v>
      </c>
    </row>
    <row r="18" spans="1:7" ht="15.95" customHeight="1">
      <c r="A18" s="165" t="s">
        <v>56</v>
      </c>
      <c r="B18" s="166" t="s">
        <v>57</v>
      </c>
      <c r="C18" s="159">
        <f>'SO 03 40-2019 Rek'!G29</f>
        <v>0</v>
      </c>
      <c r="D18" s="109" t="str">
        <f>'SO 03 40-2019 Rek'!A37</f>
        <v>Mimostaveništní doprava</v>
      </c>
      <c r="E18" s="163"/>
      <c r="F18" s="164"/>
      <c r="G18" s="159">
        <f>'SO 03 40-2019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40-2019 Rek'!A38</f>
        <v>Zařízení staveniště</v>
      </c>
      <c r="E19" s="163"/>
      <c r="F19" s="164"/>
      <c r="G19" s="159">
        <f>'SO 03 40-2019 Rek'!I38</f>
        <v>0</v>
      </c>
    </row>
    <row r="20" spans="1:7" ht="15.95" customHeight="1">
      <c r="A20" s="167"/>
      <c r="B20" s="158"/>
      <c r="C20" s="159"/>
      <c r="D20" s="109" t="str">
        <f>'SO 03 40-2019 Rek'!A39</f>
        <v>Provoz investora</v>
      </c>
      <c r="E20" s="163"/>
      <c r="F20" s="164"/>
      <c r="G20" s="159">
        <f>'SO 03 40-2019 Rek'!I39</f>
        <v>0</v>
      </c>
    </row>
    <row r="21" spans="1:7" ht="15.95" customHeight="1">
      <c r="A21" s="167" t="s">
        <v>29</v>
      </c>
      <c r="B21" s="158"/>
      <c r="C21" s="159">
        <f>'SO 03 40-2019 Rek'!I29</f>
        <v>0</v>
      </c>
      <c r="D21" s="109" t="str">
        <f>'SO 03 40-2019 Rek'!A40</f>
        <v>Kompletační činnost (IČD)</v>
      </c>
      <c r="E21" s="163"/>
      <c r="F21" s="164"/>
      <c r="G21" s="159">
        <f>'SO 03 40-2019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40-2019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522</v>
      </c>
      <c r="D2" s="216"/>
      <c r="E2" s="217"/>
      <c r="F2" s="216"/>
      <c r="G2" s="218" t="s">
        <v>521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03 40-2019 Pol'!B7</f>
        <v>11</v>
      </c>
      <c r="B7" s="70" t="str">
        <f>'SO 03 40-2019 Pol'!C7</f>
        <v>Přípravné a přidružené práce</v>
      </c>
      <c r="D7" s="230"/>
      <c r="E7" s="333">
        <f>'SO 03 40-2019 Pol'!BA25</f>
        <v>0</v>
      </c>
      <c r="F7" s="334">
        <f>'SO 03 40-2019 Pol'!BB25</f>
        <v>0</v>
      </c>
      <c r="G7" s="334">
        <f>'SO 03 40-2019 Pol'!BC25</f>
        <v>0</v>
      </c>
      <c r="H7" s="334">
        <f>'SO 03 40-2019 Pol'!BD25</f>
        <v>0</v>
      </c>
      <c r="I7" s="335">
        <f>'SO 03 40-2019 Pol'!BE25</f>
        <v>0</v>
      </c>
    </row>
    <row r="8" spans="1:9" s="137" customFormat="1">
      <c r="A8" s="332" t="str">
        <f>'SO 03 40-2019 Pol'!B26</f>
        <v>12</v>
      </c>
      <c r="B8" s="70" t="str">
        <f>'SO 03 40-2019 Pol'!C26</f>
        <v>Odkopávky a prokopávky</v>
      </c>
      <c r="D8" s="230"/>
      <c r="E8" s="333">
        <f>'SO 03 40-2019 Pol'!BA32</f>
        <v>0</v>
      </c>
      <c r="F8" s="334">
        <f>'SO 03 40-2019 Pol'!BB32</f>
        <v>0</v>
      </c>
      <c r="G8" s="334">
        <f>'SO 03 40-2019 Pol'!BC32</f>
        <v>0</v>
      </c>
      <c r="H8" s="334">
        <f>'SO 03 40-2019 Pol'!BD32</f>
        <v>0</v>
      </c>
      <c r="I8" s="335">
        <f>'SO 03 40-2019 Pol'!BE32</f>
        <v>0</v>
      </c>
    </row>
    <row r="9" spans="1:9" s="137" customFormat="1">
      <c r="A9" s="332" t="str">
        <f>'SO 03 40-2019 Pol'!B33</f>
        <v>13</v>
      </c>
      <c r="B9" s="70" t="str">
        <f>'SO 03 40-2019 Pol'!C33</f>
        <v>Hloubené vykopávky</v>
      </c>
      <c r="D9" s="230"/>
      <c r="E9" s="333">
        <f>'SO 03 40-2019 Pol'!BA69</f>
        <v>0</v>
      </c>
      <c r="F9" s="334">
        <f>'SO 03 40-2019 Pol'!BB69</f>
        <v>0</v>
      </c>
      <c r="G9" s="334">
        <f>'SO 03 40-2019 Pol'!BC69</f>
        <v>0</v>
      </c>
      <c r="H9" s="334">
        <f>'SO 03 40-2019 Pol'!BD69</f>
        <v>0</v>
      </c>
      <c r="I9" s="335">
        <f>'SO 03 40-2019 Pol'!BE69</f>
        <v>0</v>
      </c>
    </row>
    <row r="10" spans="1:9" s="137" customFormat="1">
      <c r="A10" s="332" t="str">
        <f>'SO 03 40-2019 Pol'!B70</f>
        <v>15</v>
      </c>
      <c r="B10" s="70" t="str">
        <f>'SO 03 40-2019 Pol'!C70</f>
        <v>Roubení</v>
      </c>
      <c r="D10" s="230"/>
      <c r="E10" s="333">
        <f>'SO 03 40-2019 Pol'!BA76</f>
        <v>0</v>
      </c>
      <c r="F10" s="334">
        <f>'SO 03 40-2019 Pol'!BB76</f>
        <v>0</v>
      </c>
      <c r="G10" s="334">
        <f>'SO 03 40-2019 Pol'!BC76</f>
        <v>0</v>
      </c>
      <c r="H10" s="334">
        <f>'SO 03 40-2019 Pol'!BD76</f>
        <v>0</v>
      </c>
      <c r="I10" s="335">
        <f>'SO 03 40-2019 Pol'!BE76</f>
        <v>0</v>
      </c>
    </row>
    <row r="11" spans="1:9" s="137" customFormat="1">
      <c r="A11" s="332" t="str">
        <f>'SO 03 40-2019 Pol'!B77</f>
        <v>16</v>
      </c>
      <c r="B11" s="70" t="str">
        <f>'SO 03 40-2019 Pol'!C77</f>
        <v>Přemístění výkopku</v>
      </c>
      <c r="D11" s="230"/>
      <c r="E11" s="333">
        <f>'SO 03 40-2019 Pol'!BA84</f>
        <v>0</v>
      </c>
      <c r="F11" s="334">
        <f>'SO 03 40-2019 Pol'!BB84</f>
        <v>0</v>
      </c>
      <c r="G11" s="334">
        <f>'SO 03 40-2019 Pol'!BC84</f>
        <v>0</v>
      </c>
      <c r="H11" s="334">
        <f>'SO 03 40-2019 Pol'!BD84</f>
        <v>0</v>
      </c>
      <c r="I11" s="335">
        <f>'SO 03 40-2019 Pol'!BE84</f>
        <v>0</v>
      </c>
    </row>
    <row r="12" spans="1:9" s="137" customFormat="1">
      <c r="A12" s="332" t="str">
        <f>'SO 03 40-2019 Pol'!B85</f>
        <v>17</v>
      </c>
      <c r="B12" s="70" t="str">
        <f>'SO 03 40-2019 Pol'!C85</f>
        <v>Konstrukce ze zemin</v>
      </c>
      <c r="D12" s="230"/>
      <c r="E12" s="333">
        <f>'SO 03 40-2019 Pol'!BA95</f>
        <v>0</v>
      </c>
      <c r="F12" s="334">
        <f>'SO 03 40-2019 Pol'!BB95</f>
        <v>0</v>
      </c>
      <c r="G12" s="334">
        <f>'SO 03 40-2019 Pol'!BC95</f>
        <v>0</v>
      </c>
      <c r="H12" s="334">
        <f>'SO 03 40-2019 Pol'!BD95</f>
        <v>0</v>
      </c>
      <c r="I12" s="335">
        <f>'SO 03 40-2019 Pol'!BE95</f>
        <v>0</v>
      </c>
    </row>
    <row r="13" spans="1:9" s="137" customFormat="1">
      <c r="A13" s="332" t="str">
        <f>'SO 03 40-2019 Pol'!B96</f>
        <v>18</v>
      </c>
      <c r="B13" s="70" t="str">
        <f>'SO 03 40-2019 Pol'!C96</f>
        <v>Povrchové úpravy terénu</v>
      </c>
      <c r="D13" s="230"/>
      <c r="E13" s="333">
        <f>'SO 03 40-2019 Pol'!BA109</f>
        <v>0</v>
      </c>
      <c r="F13" s="334">
        <f>'SO 03 40-2019 Pol'!BB109</f>
        <v>0</v>
      </c>
      <c r="G13" s="334">
        <f>'SO 03 40-2019 Pol'!BC109</f>
        <v>0</v>
      </c>
      <c r="H13" s="334">
        <f>'SO 03 40-2019 Pol'!BD109</f>
        <v>0</v>
      </c>
      <c r="I13" s="335">
        <f>'SO 03 40-2019 Pol'!BE109</f>
        <v>0</v>
      </c>
    </row>
    <row r="14" spans="1:9" s="137" customFormat="1">
      <c r="A14" s="332" t="str">
        <f>'SO 03 40-2019 Pol'!B110</f>
        <v>19</v>
      </c>
      <c r="B14" s="70" t="str">
        <f>'SO 03 40-2019 Pol'!C110</f>
        <v>Hloubení pro podzemní stěny a doly</v>
      </c>
      <c r="D14" s="230"/>
      <c r="E14" s="333">
        <f>'SO 03 40-2019 Pol'!BA112</f>
        <v>0</v>
      </c>
      <c r="F14" s="334">
        <f>'SO 03 40-2019 Pol'!BB112</f>
        <v>0</v>
      </c>
      <c r="G14" s="334">
        <f>'SO 03 40-2019 Pol'!BC112</f>
        <v>0</v>
      </c>
      <c r="H14" s="334">
        <f>'SO 03 40-2019 Pol'!BD112</f>
        <v>0</v>
      </c>
      <c r="I14" s="335">
        <f>'SO 03 40-2019 Pol'!BE112</f>
        <v>0</v>
      </c>
    </row>
    <row r="15" spans="1:9" s="137" customFormat="1">
      <c r="A15" s="332" t="str">
        <f>'SO 03 40-2019 Pol'!B113</f>
        <v>21</v>
      </c>
      <c r="B15" s="70" t="str">
        <f>'SO 03 40-2019 Pol'!C113</f>
        <v>Úprava podloží a základ.spáry</v>
      </c>
      <c r="D15" s="230"/>
      <c r="E15" s="333">
        <f>'SO 03 40-2019 Pol'!BA116</f>
        <v>0</v>
      </c>
      <c r="F15" s="334">
        <f>'SO 03 40-2019 Pol'!BB116</f>
        <v>0</v>
      </c>
      <c r="G15" s="334">
        <f>'SO 03 40-2019 Pol'!BC116</f>
        <v>0</v>
      </c>
      <c r="H15" s="334">
        <f>'SO 03 40-2019 Pol'!BD116</f>
        <v>0</v>
      </c>
      <c r="I15" s="335">
        <f>'SO 03 40-2019 Pol'!BE116</f>
        <v>0</v>
      </c>
    </row>
    <row r="16" spans="1:9" s="137" customFormat="1">
      <c r="A16" s="332" t="str">
        <f>'SO 03 40-2019 Pol'!B117</f>
        <v>27</v>
      </c>
      <c r="B16" s="70" t="str">
        <f>'SO 03 40-2019 Pol'!C117</f>
        <v>Základy</v>
      </c>
      <c r="D16" s="230"/>
      <c r="E16" s="333">
        <f>'SO 03 40-2019 Pol'!BA129</f>
        <v>0</v>
      </c>
      <c r="F16" s="334">
        <f>'SO 03 40-2019 Pol'!BB129</f>
        <v>0</v>
      </c>
      <c r="G16" s="334">
        <f>'SO 03 40-2019 Pol'!BC129</f>
        <v>0</v>
      </c>
      <c r="H16" s="334">
        <f>'SO 03 40-2019 Pol'!BD129</f>
        <v>0</v>
      </c>
      <c r="I16" s="335">
        <f>'SO 03 40-2019 Pol'!BE129</f>
        <v>0</v>
      </c>
    </row>
    <row r="17" spans="1:57" s="137" customFormat="1">
      <c r="A17" s="332" t="str">
        <f>'SO 03 40-2019 Pol'!B130</f>
        <v>56</v>
      </c>
      <c r="B17" s="70" t="str">
        <f>'SO 03 40-2019 Pol'!C130</f>
        <v>Podkladní vrstvy komunikací a zpevněných ploch</v>
      </c>
      <c r="D17" s="230"/>
      <c r="E17" s="333">
        <f>'SO 03 40-2019 Pol'!BA139</f>
        <v>0</v>
      </c>
      <c r="F17" s="334">
        <f>'SO 03 40-2019 Pol'!BB139</f>
        <v>0</v>
      </c>
      <c r="G17" s="334">
        <f>'SO 03 40-2019 Pol'!BC139</f>
        <v>0</v>
      </c>
      <c r="H17" s="334">
        <f>'SO 03 40-2019 Pol'!BD139</f>
        <v>0</v>
      </c>
      <c r="I17" s="335">
        <f>'SO 03 40-2019 Pol'!BE139</f>
        <v>0</v>
      </c>
    </row>
    <row r="18" spans="1:57" s="137" customFormat="1">
      <c r="A18" s="332" t="str">
        <f>'SO 03 40-2019 Pol'!B140</f>
        <v>59</v>
      </c>
      <c r="B18" s="70" t="str">
        <f>'SO 03 40-2019 Pol'!C140</f>
        <v>Dlažby a předlažby komunikací</v>
      </c>
      <c r="D18" s="230"/>
      <c r="E18" s="333">
        <f>'SO 03 40-2019 Pol'!BA152</f>
        <v>0</v>
      </c>
      <c r="F18" s="334">
        <f>'SO 03 40-2019 Pol'!BB152</f>
        <v>0</v>
      </c>
      <c r="G18" s="334">
        <f>'SO 03 40-2019 Pol'!BC152</f>
        <v>0</v>
      </c>
      <c r="H18" s="334">
        <f>'SO 03 40-2019 Pol'!BD152</f>
        <v>0</v>
      </c>
      <c r="I18" s="335">
        <f>'SO 03 40-2019 Pol'!BE152</f>
        <v>0</v>
      </c>
    </row>
    <row r="19" spans="1:57" s="137" customFormat="1">
      <c r="A19" s="332" t="str">
        <f>'SO 03 40-2019 Pol'!B153</f>
        <v>63</v>
      </c>
      <c r="B19" s="70" t="str">
        <f>'SO 03 40-2019 Pol'!C153</f>
        <v>Podlahy a podlahové konstrukce</v>
      </c>
      <c r="D19" s="230"/>
      <c r="E19" s="333">
        <f>'SO 03 40-2019 Pol'!BA157</f>
        <v>0</v>
      </c>
      <c r="F19" s="334">
        <f>'SO 03 40-2019 Pol'!BB157</f>
        <v>0</v>
      </c>
      <c r="G19" s="334">
        <f>'SO 03 40-2019 Pol'!BC157</f>
        <v>0</v>
      </c>
      <c r="H19" s="334">
        <f>'SO 03 40-2019 Pol'!BD157</f>
        <v>0</v>
      </c>
      <c r="I19" s="335">
        <f>'SO 03 40-2019 Pol'!BE157</f>
        <v>0</v>
      </c>
    </row>
    <row r="20" spans="1:57" s="137" customFormat="1">
      <c r="A20" s="332" t="str">
        <f>'SO 03 40-2019 Pol'!B158</f>
        <v>91</v>
      </c>
      <c r="B20" s="70" t="str">
        <f>'SO 03 40-2019 Pol'!C158</f>
        <v>Doplňující práce na komunikaci</v>
      </c>
      <c r="D20" s="230"/>
      <c r="E20" s="333">
        <f>'SO 03 40-2019 Pol'!BA181</f>
        <v>0</v>
      </c>
      <c r="F20" s="334">
        <f>'SO 03 40-2019 Pol'!BB181</f>
        <v>0</v>
      </c>
      <c r="G20" s="334">
        <f>'SO 03 40-2019 Pol'!BC181</f>
        <v>0</v>
      </c>
      <c r="H20" s="334">
        <f>'SO 03 40-2019 Pol'!BD181</f>
        <v>0</v>
      </c>
      <c r="I20" s="335">
        <f>'SO 03 40-2019 Pol'!BE181</f>
        <v>0</v>
      </c>
    </row>
    <row r="21" spans="1:57" s="137" customFormat="1">
      <c r="A21" s="332" t="str">
        <f>'SO 03 40-2019 Pol'!B182</f>
        <v>94</v>
      </c>
      <c r="B21" s="70" t="str">
        <f>'SO 03 40-2019 Pol'!C182</f>
        <v>Lešení a stavební výtahy</v>
      </c>
      <c r="D21" s="230"/>
      <c r="E21" s="333">
        <f>'SO 03 40-2019 Pol'!BA185</f>
        <v>0</v>
      </c>
      <c r="F21" s="334">
        <f>'SO 03 40-2019 Pol'!BB185</f>
        <v>0</v>
      </c>
      <c r="G21" s="334">
        <f>'SO 03 40-2019 Pol'!BC185</f>
        <v>0</v>
      </c>
      <c r="H21" s="334">
        <f>'SO 03 40-2019 Pol'!BD185</f>
        <v>0</v>
      </c>
      <c r="I21" s="335">
        <f>'SO 03 40-2019 Pol'!BE185</f>
        <v>0</v>
      </c>
    </row>
    <row r="22" spans="1:57" s="137" customFormat="1">
      <c r="A22" s="332" t="str">
        <f>'SO 03 40-2019 Pol'!B186</f>
        <v>95</v>
      </c>
      <c r="B22" s="70" t="str">
        <f>'SO 03 40-2019 Pol'!C186</f>
        <v>Dokončovací konstrukce na pozemních stavbách</v>
      </c>
      <c r="D22" s="230"/>
      <c r="E22" s="333">
        <f>'SO 03 40-2019 Pol'!BA188</f>
        <v>0</v>
      </c>
      <c r="F22" s="334">
        <f>'SO 03 40-2019 Pol'!BB188</f>
        <v>0</v>
      </c>
      <c r="G22" s="334">
        <f>'SO 03 40-2019 Pol'!BC188</f>
        <v>0</v>
      </c>
      <c r="H22" s="334">
        <f>'SO 03 40-2019 Pol'!BD188</f>
        <v>0</v>
      </c>
      <c r="I22" s="335">
        <f>'SO 03 40-2019 Pol'!BE188</f>
        <v>0</v>
      </c>
    </row>
    <row r="23" spans="1:57" s="137" customFormat="1">
      <c r="A23" s="332" t="str">
        <f>'SO 03 40-2019 Pol'!B189</f>
        <v>96</v>
      </c>
      <c r="B23" s="70" t="str">
        <f>'SO 03 40-2019 Pol'!C189</f>
        <v>Bourání konstrukcí</v>
      </c>
      <c r="D23" s="230"/>
      <c r="E23" s="333">
        <f>'SO 03 40-2019 Pol'!BA191</f>
        <v>0</v>
      </c>
      <c r="F23" s="334">
        <f>'SO 03 40-2019 Pol'!BB191</f>
        <v>0</v>
      </c>
      <c r="G23" s="334">
        <f>'SO 03 40-2019 Pol'!BC191</f>
        <v>0</v>
      </c>
      <c r="H23" s="334">
        <f>'SO 03 40-2019 Pol'!BD191</f>
        <v>0</v>
      </c>
      <c r="I23" s="335">
        <f>'SO 03 40-2019 Pol'!BE191</f>
        <v>0</v>
      </c>
    </row>
    <row r="24" spans="1:57" s="137" customFormat="1">
      <c r="A24" s="332" t="str">
        <f>'SO 03 40-2019 Pol'!B192</f>
        <v>97</v>
      </c>
      <c r="B24" s="70" t="str">
        <f>'SO 03 40-2019 Pol'!C192</f>
        <v>Prorážení otvorů</v>
      </c>
      <c r="D24" s="230"/>
      <c r="E24" s="333">
        <f>'SO 03 40-2019 Pol'!BA194</f>
        <v>0</v>
      </c>
      <c r="F24" s="334">
        <f>'SO 03 40-2019 Pol'!BB194</f>
        <v>0</v>
      </c>
      <c r="G24" s="334">
        <f>'SO 03 40-2019 Pol'!BC194</f>
        <v>0</v>
      </c>
      <c r="H24" s="334">
        <f>'SO 03 40-2019 Pol'!BD194</f>
        <v>0</v>
      </c>
      <c r="I24" s="335">
        <f>'SO 03 40-2019 Pol'!BE194</f>
        <v>0</v>
      </c>
    </row>
    <row r="25" spans="1:57" s="137" customFormat="1">
      <c r="A25" s="332" t="str">
        <f>'SO 03 40-2019 Pol'!B195</f>
        <v>99</v>
      </c>
      <c r="B25" s="70" t="str">
        <f>'SO 03 40-2019 Pol'!C195</f>
        <v>Staveništní přesun hmot</v>
      </c>
      <c r="D25" s="230"/>
      <c r="E25" s="333">
        <f>'SO 03 40-2019 Pol'!BA197</f>
        <v>0</v>
      </c>
      <c r="F25" s="334">
        <f>'SO 03 40-2019 Pol'!BB197</f>
        <v>0</v>
      </c>
      <c r="G25" s="334">
        <f>'SO 03 40-2019 Pol'!BC197</f>
        <v>0</v>
      </c>
      <c r="H25" s="334">
        <f>'SO 03 40-2019 Pol'!BD197</f>
        <v>0</v>
      </c>
      <c r="I25" s="335">
        <f>'SO 03 40-2019 Pol'!BE197</f>
        <v>0</v>
      </c>
    </row>
    <row r="26" spans="1:57" s="137" customFormat="1">
      <c r="A26" s="332" t="str">
        <f>'SO 03 40-2019 Pol'!B198</f>
        <v>720</v>
      </c>
      <c r="B26" s="70" t="str">
        <f>'SO 03 40-2019 Pol'!C198</f>
        <v>Zdravotechnická instalace</v>
      </c>
      <c r="D26" s="230"/>
      <c r="E26" s="333">
        <f>'SO 03 40-2019 Pol'!BA200</f>
        <v>0</v>
      </c>
      <c r="F26" s="334">
        <f>'SO 03 40-2019 Pol'!BB200</f>
        <v>0</v>
      </c>
      <c r="G26" s="334">
        <f>'SO 03 40-2019 Pol'!BC200</f>
        <v>0</v>
      </c>
      <c r="H26" s="334">
        <f>'SO 03 40-2019 Pol'!BD200</f>
        <v>0</v>
      </c>
      <c r="I26" s="335">
        <f>'SO 03 40-2019 Pol'!BE200</f>
        <v>0</v>
      </c>
    </row>
    <row r="27" spans="1:57" s="137" customFormat="1">
      <c r="A27" s="332" t="str">
        <f>'SO 03 40-2019 Pol'!B201</f>
        <v>792</v>
      </c>
      <c r="B27" s="70" t="str">
        <f>'SO 03 40-2019 Pol'!C201</f>
        <v>Mobiliář</v>
      </c>
      <c r="D27" s="230"/>
      <c r="E27" s="333">
        <f>'SO 03 40-2019 Pol'!BA204</f>
        <v>0</v>
      </c>
      <c r="F27" s="334">
        <f>'SO 03 40-2019 Pol'!BB204</f>
        <v>0</v>
      </c>
      <c r="G27" s="334">
        <f>'SO 03 40-2019 Pol'!BC204</f>
        <v>0</v>
      </c>
      <c r="H27" s="334">
        <f>'SO 03 40-2019 Pol'!BD204</f>
        <v>0</v>
      </c>
      <c r="I27" s="335">
        <f>'SO 03 40-2019 Pol'!BE204</f>
        <v>0</v>
      </c>
    </row>
    <row r="28" spans="1:57" s="137" customFormat="1" ht="13.5" thickBot="1">
      <c r="A28" s="332" t="str">
        <f>'SO 03 40-2019 Pol'!B205</f>
        <v>D96</v>
      </c>
      <c r="B28" s="70" t="str">
        <f>'SO 03 40-2019 Pol'!C205</f>
        <v>Přesuny suti a vybouraných hmot</v>
      </c>
      <c r="D28" s="230"/>
      <c r="E28" s="333">
        <f>'SO 03 40-2019 Pol'!BA210</f>
        <v>0</v>
      </c>
      <c r="F28" s="334">
        <f>'SO 03 40-2019 Pol'!BB210</f>
        <v>0</v>
      </c>
      <c r="G28" s="334">
        <f>'SO 03 40-2019 Pol'!BC210</f>
        <v>0</v>
      </c>
      <c r="H28" s="334">
        <f>'SO 03 40-2019 Pol'!BD210</f>
        <v>0</v>
      </c>
      <c r="I28" s="335">
        <f>'SO 03 40-2019 Pol'!BE210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156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163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283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03 40-2019 Rek'!H1</f>
        <v>40-2019</v>
      </c>
      <c r="G3" s="268"/>
    </row>
    <row r="4" spans="1:80" ht="13.5" thickBot="1">
      <c r="A4" s="269" t="s">
        <v>76</v>
      </c>
      <c r="B4" s="214"/>
      <c r="C4" s="215" t="s">
        <v>522</v>
      </c>
      <c r="D4" s="270"/>
      <c r="E4" s="271" t="str">
        <f>'SO 03 40-2019 Rek'!G2</f>
        <v>Stanoviště ST 16- U Rejdiště 3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170</v>
      </c>
      <c r="C7" s="284" t="s">
        <v>171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173</v>
      </c>
      <c r="C8" s="295" t="s">
        <v>174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0</v>
      </c>
      <c r="AC8" s="261">
        <v>0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>
      <c r="A9" s="293">
        <v>2</v>
      </c>
      <c r="B9" s="294" t="s">
        <v>175</v>
      </c>
      <c r="C9" s="295" t="s">
        <v>176</v>
      </c>
      <c r="D9" s="296" t="s">
        <v>177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459</v>
      </c>
      <c r="C10" s="295" t="s">
        <v>460</v>
      </c>
      <c r="D10" s="296" t="s">
        <v>180</v>
      </c>
      <c r="E10" s="297">
        <v>4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-0.13800000000000001</v>
      </c>
      <c r="K10" s="300">
        <f>E10*J10</f>
        <v>-0.55200000000000005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523</v>
      </c>
      <c r="D11" s="304"/>
      <c r="E11" s="304"/>
      <c r="F11" s="304"/>
      <c r="G11" s="305"/>
      <c r="I11" s="306"/>
      <c r="K11" s="306"/>
      <c r="L11" s="307" t="s">
        <v>523</v>
      </c>
      <c r="O11" s="292">
        <v>3</v>
      </c>
    </row>
    <row r="12" spans="1:80">
      <c r="A12" s="293">
        <v>4</v>
      </c>
      <c r="B12" s="294" t="s">
        <v>178</v>
      </c>
      <c r="C12" s="295" t="s">
        <v>179</v>
      </c>
      <c r="D12" s="296" t="s">
        <v>180</v>
      </c>
      <c r="E12" s="297">
        <v>4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-0.44</v>
      </c>
      <c r="K12" s="300">
        <f>E12*J12</f>
        <v>-1.76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181</v>
      </c>
      <c r="D13" s="304"/>
      <c r="E13" s="304"/>
      <c r="F13" s="304"/>
      <c r="G13" s="305"/>
      <c r="I13" s="306"/>
      <c r="K13" s="306"/>
      <c r="L13" s="307" t="s">
        <v>181</v>
      </c>
      <c r="O13" s="292">
        <v>3</v>
      </c>
    </row>
    <row r="14" spans="1:80">
      <c r="A14" s="301"/>
      <c r="B14" s="308"/>
      <c r="C14" s="309" t="s">
        <v>524</v>
      </c>
      <c r="D14" s="310"/>
      <c r="E14" s="311">
        <v>4</v>
      </c>
      <c r="F14" s="312"/>
      <c r="G14" s="313"/>
      <c r="H14" s="314"/>
      <c r="I14" s="306"/>
      <c r="J14" s="315"/>
      <c r="K14" s="306"/>
      <c r="M14" s="307" t="s">
        <v>524</v>
      </c>
      <c r="O14" s="292"/>
    </row>
    <row r="15" spans="1:80">
      <c r="A15" s="293">
        <v>5</v>
      </c>
      <c r="B15" s="294" t="s">
        <v>182</v>
      </c>
      <c r="C15" s="295" t="s">
        <v>183</v>
      </c>
      <c r="D15" s="296" t="s">
        <v>180</v>
      </c>
      <c r="E15" s="297">
        <v>32.5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-0.55000000000000004</v>
      </c>
      <c r="K15" s="300">
        <f>E15*J15</f>
        <v>-17.875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2"/>
      <c r="C16" s="303" t="s">
        <v>184</v>
      </c>
      <c r="D16" s="304"/>
      <c r="E16" s="304"/>
      <c r="F16" s="304"/>
      <c r="G16" s="305"/>
      <c r="I16" s="306"/>
      <c r="K16" s="306"/>
      <c r="L16" s="307" t="s">
        <v>184</v>
      </c>
      <c r="O16" s="292">
        <v>3</v>
      </c>
    </row>
    <row r="17" spans="1:80">
      <c r="A17" s="293">
        <v>6</v>
      </c>
      <c r="B17" s="294" t="s">
        <v>185</v>
      </c>
      <c r="C17" s="295" t="s">
        <v>186</v>
      </c>
      <c r="D17" s="296" t="s">
        <v>180</v>
      </c>
      <c r="E17" s="297">
        <v>32.5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-0.17599999999999999</v>
      </c>
      <c r="K17" s="300">
        <f>E17*J17</f>
        <v>-5.72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7</v>
      </c>
      <c r="B18" s="294" t="s">
        <v>189</v>
      </c>
      <c r="C18" s="295" t="s">
        <v>190</v>
      </c>
      <c r="D18" s="296" t="s">
        <v>180</v>
      </c>
      <c r="E18" s="297">
        <v>32.5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-0.35759999999999997</v>
      </c>
      <c r="K18" s="300">
        <f>E18*J18</f>
        <v>-11.622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184</v>
      </c>
      <c r="D19" s="304"/>
      <c r="E19" s="304"/>
      <c r="F19" s="304"/>
      <c r="G19" s="305"/>
      <c r="I19" s="306"/>
      <c r="K19" s="306"/>
      <c r="L19" s="307" t="s">
        <v>184</v>
      </c>
      <c r="O19" s="292">
        <v>3</v>
      </c>
    </row>
    <row r="20" spans="1:80">
      <c r="A20" s="293">
        <v>8</v>
      </c>
      <c r="B20" s="294" t="s">
        <v>191</v>
      </c>
      <c r="C20" s="295" t="s">
        <v>192</v>
      </c>
      <c r="D20" s="296" t="s">
        <v>193</v>
      </c>
      <c r="E20" s="297">
        <v>13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-0.27</v>
      </c>
      <c r="K20" s="300">
        <f>E20*J20</f>
        <v>-3.5100000000000002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9</v>
      </c>
      <c r="B21" s="294" t="s">
        <v>194</v>
      </c>
      <c r="C21" s="295" t="s">
        <v>195</v>
      </c>
      <c r="D21" s="296" t="s">
        <v>196</v>
      </c>
      <c r="E21" s="297">
        <v>10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10</v>
      </c>
      <c r="B22" s="294" t="s">
        <v>197</v>
      </c>
      <c r="C22" s="295" t="s">
        <v>198</v>
      </c>
      <c r="D22" s="296" t="s">
        <v>199</v>
      </c>
      <c r="E22" s="297">
        <v>10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11</v>
      </c>
      <c r="B23" s="294" t="s">
        <v>525</v>
      </c>
      <c r="C23" s="295" t="s">
        <v>526</v>
      </c>
      <c r="D23" s="296" t="s">
        <v>193</v>
      </c>
      <c r="E23" s="297">
        <v>2.5</v>
      </c>
      <c r="F23" s="297">
        <v>0</v>
      </c>
      <c r="G23" s="298">
        <f>E23*F23</f>
        <v>0</v>
      </c>
      <c r="H23" s="299">
        <v>1.0699999999999999E-2</v>
      </c>
      <c r="I23" s="300">
        <f>E23*H23</f>
        <v>2.6749999999999999E-2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2"/>
      <c r="C24" s="303" t="s">
        <v>527</v>
      </c>
      <c r="D24" s="304"/>
      <c r="E24" s="304"/>
      <c r="F24" s="304"/>
      <c r="G24" s="305"/>
      <c r="I24" s="306"/>
      <c r="K24" s="306"/>
      <c r="L24" s="307" t="s">
        <v>527</v>
      </c>
      <c r="O24" s="292">
        <v>3</v>
      </c>
    </row>
    <row r="25" spans="1:80">
      <c r="A25" s="316"/>
      <c r="B25" s="317" t="s">
        <v>99</v>
      </c>
      <c r="C25" s="318" t="s">
        <v>172</v>
      </c>
      <c r="D25" s="319"/>
      <c r="E25" s="320"/>
      <c r="F25" s="321"/>
      <c r="G25" s="322">
        <f>SUM(G7:G24)</f>
        <v>0</v>
      </c>
      <c r="H25" s="323"/>
      <c r="I25" s="324">
        <f>SUM(I7:I24)</f>
        <v>2.6749999999999999E-2</v>
      </c>
      <c r="J25" s="323"/>
      <c r="K25" s="324">
        <f>SUM(K7:K24)</f>
        <v>-41.038999999999994</v>
      </c>
      <c r="O25" s="292">
        <v>4</v>
      </c>
      <c r="BA25" s="325">
        <f>SUM(BA7:BA24)</f>
        <v>0</v>
      </c>
      <c r="BB25" s="325">
        <f>SUM(BB7:BB24)</f>
        <v>0</v>
      </c>
      <c r="BC25" s="325">
        <f>SUM(BC7:BC24)</f>
        <v>0</v>
      </c>
      <c r="BD25" s="325">
        <f>SUM(BD7:BD24)</f>
        <v>0</v>
      </c>
      <c r="BE25" s="325">
        <f>SUM(BE7:BE24)</f>
        <v>0</v>
      </c>
    </row>
    <row r="26" spans="1:80">
      <c r="A26" s="282" t="s">
        <v>97</v>
      </c>
      <c r="B26" s="283" t="s">
        <v>200</v>
      </c>
      <c r="C26" s="284" t="s">
        <v>201</v>
      </c>
      <c r="D26" s="285"/>
      <c r="E26" s="286"/>
      <c r="F26" s="286"/>
      <c r="G26" s="287"/>
      <c r="H26" s="288"/>
      <c r="I26" s="289"/>
      <c r="J26" s="290"/>
      <c r="K26" s="291"/>
      <c r="O26" s="292">
        <v>1</v>
      </c>
    </row>
    <row r="27" spans="1:80">
      <c r="A27" s="293">
        <v>12</v>
      </c>
      <c r="B27" s="294" t="s">
        <v>203</v>
      </c>
      <c r="C27" s="295" t="s">
        <v>204</v>
      </c>
      <c r="D27" s="296" t="s">
        <v>109</v>
      </c>
      <c r="E27" s="297">
        <v>2.1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528</v>
      </c>
      <c r="D28" s="310"/>
      <c r="E28" s="311">
        <v>2.1</v>
      </c>
      <c r="F28" s="312"/>
      <c r="G28" s="313"/>
      <c r="H28" s="314"/>
      <c r="I28" s="306"/>
      <c r="J28" s="315"/>
      <c r="K28" s="306"/>
      <c r="M28" s="307" t="s">
        <v>528</v>
      </c>
      <c r="O28" s="292"/>
    </row>
    <row r="29" spans="1:80">
      <c r="A29" s="293">
        <v>13</v>
      </c>
      <c r="B29" s="294" t="s">
        <v>207</v>
      </c>
      <c r="C29" s="295" t="s">
        <v>208</v>
      </c>
      <c r="D29" s="296" t="s">
        <v>109</v>
      </c>
      <c r="E29" s="297">
        <v>2.1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528</v>
      </c>
      <c r="D30" s="310"/>
      <c r="E30" s="311">
        <v>2.1</v>
      </c>
      <c r="F30" s="312"/>
      <c r="G30" s="313"/>
      <c r="H30" s="314"/>
      <c r="I30" s="306"/>
      <c r="J30" s="315"/>
      <c r="K30" s="306"/>
      <c r="M30" s="307" t="s">
        <v>528</v>
      </c>
      <c r="O30" s="292"/>
    </row>
    <row r="31" spans="1:80">
      <c r="A31" s="293">
        <v>14</v>
      </c>
      <c r="B31" s="294" t="s">
        <v>211</v>
      </c>
      <c r="C31" s="295" t="s">
        <v>212</v>
      </c>
      <c r="D31" s="296" t="s">
        <v>109</v>
      </c>
      <c r="E31" s="297">
        <v>2.1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16"/>
      <c r="B32" s="317" t="s">
        <v>99</v>
      </c>
      <c r="C32" s="318" t="s">
        <v>202</v>
      </c>
      <c r="D32" s="319"/>
      <c r="E32" s="320"/>
      <c r="F32" s="321"/>
      <c r="G32" s="322">
        <f>SUM(G26:G31)</f>
        <v>0</v>
      </c>
      <c r="H32" s="323"/>
      <c r="I32" s="324">
        <f>SUM(I26:I31)</f>
        <v>0</v>
      </c>
      <c r="J32" s="323"/>
      <c r="K32" s="324">
        <f>SUM(K26:K31)</f>
        <v>0</v>
      </c>
      <c r="O32" s="292">
        <v>4</v>
      </c>
      <c r="BA32" s="325">
        <f>SUM(BA26:BA31)</f>
        <v>0</v>
      </c>
      <c r="BB32" s="325">
        <f>SUM(BB26:BB31)</f>
        <v>0</v>
      </c>
      <c r="BC32" s="325">
        <f>SUM(BC26:BC31)</f>
        <v>0</v>
      </c>
      <c r="BD32" s="325">
        <f>SUM(BD26:BD31)</f>
        <v>0</v>
      </c>
      <c r="BE32" s="325">
        <f>SUM(BE26:BE31)</f>
        <v>0</v>
      </c>
    </row>
    <row r="33" spans="1:80">
      <c r="A33" s="282" t="s">
        <v>97</v>
      </c>
      <c r="B33" s="283" t="s">
        <v>213</v>
      </c>
      <c r="C33" s="284" t="s">
        <v>214</v>
      </c>
      <c r="D33" s="285"/>
      <c r="E33" s="286"/>
      <c r="F33" s="286"/>
      <c r="G33" s="287"/>
      <c r="H33" s="288"/>
      <c r="I33" s="289"/>
      <c r="J33" s="290"/>
      <c r="K33" s="291"/>
      <c r="O33" s="292">
        <v>1</v>
      </c>
    </row>
    <row r="34" spans="1:80">
      <c r="A34" s="293">
        <v>15</v>
      </c>
      <c r="B34" s="294" t="s">
        <v>529</v>
      </c>
      <c r="C34" s="295" t="s">
        <v>530</v>
      </c>
      <c r="D34" s="296" t="s">
        <v>109</v>
      </c>
      <c r="E34" s="297">
        <v>2.4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527</v>
      </c>
      <c r="D35" s="304"/>
      <c r="E35" s="304"/>
      <c r="F35" s="304"/>
      <c r="G35" s="305"/>
      <c r="I35" s="306"/>
      <c r="K35" s="306"/>
      <c r="L35" s="307" t="s">
        <v>527</v>
      </c>
      <c r="O35" s="292">
        <v>3</v>
      </c>
    </row>
    <row r="36" spans="1:80">
      <c r="A36" s="301"/>
      <c r="B36" s="308"/>
      <c r="C36" s="309" t="s">
        <v>531</v>
      </c>
      <c r="D36" s="310"/>
      <c r="E36" s="311">
        <v>2.4</v>
      </c>
      <c r="F36" s="312"/>
      <c r="G36" s="313"/>
      <c r="H36" s="314"/>
      <c r="I36" s="306"/>
      <c r="J36" s="315"/>
      <c r="K36" s="306"/>
      <c r="M36" s="307" t="s">
        <v>531</v>
      </c>
      <c r="O36" s="292"/>
    </row>
    <row r="37" spans="1:80">
      <c r="A37" s="293">
        <v>16</v>
      </c>
      <c r="B37" s="294" t="s">
        <v>216</v>
      </c>
      <c r="C37" s="295" t="s">
        <v>217</v>
      </c>
      <c r="D37" s="296" t="s">
        <v>109</v>
      </c>
      <c r="E37" s="297">
        <v>19.399999999999999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37" t="s">
        <v>218</v>
      </c>
      <c r="D38" s="310"/>
      <c r="E38" s="336">
        <v>0</v>
      </c>
      <c r="F38" s="312"/>
      <c r="G38" s="313"/>
      <c r="H38" s="314"/>
      <c r="I38" s="306"/>
      <c r="J38" s="315"/>
      <c r="K38" s="306"/>
      <c r="M38" s="307" t="s">
        <v>218</v>
      </c>
      <c r="O38" s="292"/>
    </row>
    <row r="39" spans="1:80">
      <c r="A39" s="301"/>
      <c r="B39" s="308"/>
      <c r="C39" s="337" t="s">
        <v>465</v>
      </c>
      <c r="D39" s="310"/>
      <c r="E39" s="336">
        <v>48.8</v>
      </c>
      <c r="F39" s="312"/>
      <c r="G39" s="313"/>
      <c r="H39" s="314"/>
      <c r="I39" s="306"/>
      <c r="J39" s="315"/>
      <c r="K39" s="306"/>
      <c r="M39" s="307" t="s">
        <v>465</v>
      </c>
      <c r="O39" s="292"/>
    </row>
    <row r="40" spans="1:80">
      <c r="A40" s="301"/>
      <c r="B40" s="308"/>
      <c r="C40" s="337" t="s">
        <v>466</v>
      </c>
      <c r="D40" s="310"/>
      <c r="E40" s="336">
        <v>-7.6</v>
      </c>
      <c r="F40" s="312"/>
      <c r="G40" s="313"/>
      <c r="H40" s="314"/>
      <c r="I40" s="306"/>
      <c r="J40" s="315"/>
      <c r="K40" s="306"/>
      <c r="M40" s="307" t="s">
        <v>466</v>
      </c>
      <c r="O40" s="292"/>
    </row>
    <row r="41" spans="1:80">
      <c r="A41" s="301"/>
      <c r="B41" s="308"/>
      <c r="C41" s="337" t="s">
        <v>532</v>
      </c>
      <c r="D41" s="310"/>
      <c r="E41" s="336">
        <v>-2.4</v>
      </c>
      <c r="F41" s="312"/>
      <c r="G41" s="313"/>
      <c r="H41" s="314"/>
      <c r="I41" s="306"/>
      <c r="J41" s="315"/>
      <c r="K41" s="306"/>
      <c r="M41" s="307" t="s">
        <v>532</v>
      </c>
      <c r="O41" s="292"/>
    </row>
    <row r="42" spans="1:80">
      <c r="A42" s="301"/>
      <c r="B42" s="308"/>
      <c r="C42" s="337" t="s">
        <v>221</v>
      </c>
      <c r="D42" s="310"/>
      <c r="E42" s="336">
        <v>38.799999999999997</v>
      </c>
      <c r="F42" s="312"/>
      <c r="G42" s="313"/>
      <c r="H42" s="314"/>
      <c r="I42" s="306"/>
      <c r="J42" s="315"/>
      <c r="K42" s="306"/>
      <c r="M42" s="307" t="s">
        <v>221</v>
      </c>
      <c r="O42" s="292"/>
    </row>
    <row r="43" spans="1:80">
      <c r="A43" s="301"/>
      <c r="B43" s="308"/>
      <c r="C43" s="309" t="s">
        <v>533</v>
      </c>
      <c r="D43" s="310"/>
      <c r="E43" s="311">
        <v>19.399999999999999</v>
      </c>
      <c r="F43" s="312"/>
      <c r="G43" s="313"/>
      <c r="H43" s="314"/>
      <c r="I43" s="306"/>
      <c r="J43" s="315"/>
      <c r="K43" s="306"/>
      <c r="M43" s="307" t="s">
        <v>533</v>
      </c>
      <c r="O43" s="292"/>
    </row>
    <row r="44" spans="1:80">
      <c r="A44" s="293">
        <v>17</v>
      </c>
      <c r="B44" s="294" t="s">
        <v>223</v>
      </c>
      <c r="C44" s="295" t="s">
        <v>224</v>
      </c>
      <c r="D44" s="296" t="s">
        <v>109</v>
      </c>
      <c r="E44" s="297">
        <v>15.52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301"/>
      <c r="B45" s="302"/>
      <c r="C45" s="303" t="s">
        <v>225</v>
      </c>
      <c r="D45" s="304"/>
      <c r="E45" s="304"/>
      <c r="F45" s="304"/>
      <c r="G45" s="305"/>
      <c r="I45" s="306"/>
      <c r="K45" s="306"/>
      <c r="L45" s="307" t="s">
        <v>225</v>
      </c>
      <c r="O45" s="292">
        <v>3</v>
      </c>
    </row>
    <row r="46" spans="1:80">
      <c r="A46" s="301"/>
      <c r="B46" s="302"/>
      <c r="C46" s="303" t="s">
        <v>226</v>
      </c>
      <c r="D46" s="304"/>
      <c r="E46" s="304"/>
      <c r="F46" s="304"/>
      <c r="G46" s="305"/>
      <c r="I46" s="306"/>
      <c r="K46" s="306"/>
      <c r="L46" s="307" t="s">
        <v>226</v>
      </c>
      <c r="O46" s="292">
        <v>3</v>
      </c>
    </row>
    <row r="47" spans="1:80">
      <c r="A47" s="301"/>
      <c r="B47" s="302"/>
      <c r="C47" s="303" t="s">
        <v>227</v>
      </c>
      <c r="D47" s="304"/>
      <c r="E47" s="304"/>
      <c r="F47" s="304"/>
      <c r="G47" s="305"/>
      <c r="I47" s="306"/>
      <c r="K47" s="306"/>
      <c r="L47" s="307" t="s">
        <v>227</v>
      </c>
      <c r="O47" s="292">
        <v>3</v>
      </c>
    </row>
    <row r="48" spans="1:80">
      <c r="A48" s="301"/>
      <c r="B48" s="302"/>
      <c r="C48" s="303"/>
      <c r="D48" s="304"/>
      <c r="E48" s="304"/>
      <c r="F48" s="304"/>
      <c r="G48" s="305"/>
      <c r="I48" s="306"/>
      <c r="K48" s="306"/>
      <c r="L48" s="307"/>
      <c r="O48" s="292">
        <v>3</v>
      </c>
    </row>
    <row r="49" spans="1:80">
      <c r="A49" s="301"/>
      <c r="B49" s="308"/>
      <c r="C49" s="337" t="s">
        <v>218</v>
      </c>
      <c r="D49" s="310"/>
      <c r="E49" s="336">
        <v>0</v>
      </c>
      <c r="F49" s="312"/>
      <c r="G49" s="313"/>
      <c r="H49" s="314"/>
      <c r="I49" s="306"/>
      <c r="J49" s="315"/>
      <c r="K49" s="306"/>
      <c r="M49" s="307" t="s">
        <v>218</v>
      </c>
      <c r="O49" s="292"/>
    </row>
    <row r="50" spans="1:80">
      <c r="A50" s="301"/>
      <c r="B50" s="308"/>
      <c r="C50" s="337" t="s">
        <v>465</v>
      </c>
      <c r="D50" s="310"/>
      <c r="E50" s="336">
        <v>48.8</v>
      </c>
      <c r="F50" s="312"/>
      <c r="G50" s="313"/>
      <c r="H50" s="314"/>
      <c r="I50" s="306"/>
      <c r="J50" s="315"/>
      <c r="K50" s="306"/>
      <c r="M50" s="307" t="s">
        <v>465</v>
      </c>
      <c r="O50" s="292"/>
    </row>
    <row r="51" spans="1:80">
      <c r="A51" s="301"/>
      <c r="B51" s="308"/>
      <c r="C51" s="337" t="s">
        <v>466</v>
      </c>
      <c r="D51" s="310"/>
      <c r="E51" s="336">
        <v>-7.6</v>
      </c>
      <c r="F51" s="312"/>
      <c r="G51" s="313"/>
      <c r="H51" s="314"/>
      <c r="I51" s="306"/>
      <c r="J51" s="315"/>
      <c r="K51" s="306"/>
      <c r="M51" s="307" t="s">
        <v>466</v>
      </c>
      <c r="O51" s="292"/>
    </row>
    <row r="52" spans="1:80">
      <c r="A52" s="301"/>
      <c r="B52" s="308"/>
      <c r="C52" s="337" t="s">
        <v>532</v>
      </c>
      <c r="D52" s="310"/>
      <c r="E52" s="336">
        <v>-2.4</v>
      </c>
      <c r="F52" s="312"/>
      <c r="G52" s="313"/>
      <c r="H52" s="314"/>
      <c r="I52" s="306"/>
      <c r="J52" s="315"/>
      <c r="K52" s="306"/>
      <c r="M52" s="307" t="s">
        <v>532</v>
      </c>
      <c r="O52" s="292"/>
    </row>
    <row r="53" spans="1:80">
      <c r="A53" s="301"/>
      <c r="B53" s="308"/>
      <c r="C53" s="337" t="s">
        <v>221</v>
      </c>
      <c r="D53" s="310"/>
      <c r="E53" s="336">
        <v>38.799999999999997</v>
      </c>
      <c r="F53" s="312"/>
      <c r="G53" s="313"/>
      <c r="H53" s="314"/>
      <c r="I53" s="306"/>
      <c r="J53" s="315"/>
      <c r="K53" s="306"/>
      <c r="M53" s="307" t="s">
        <v>221</v>
      </c>
      <c r="O53" s="292"/>
    </row>
    <row r="54" spans="1:80">
      <c r="A54" s="301"/>
      <c r="B54" s="308"/>
      <c r="C54" s="309" t="s">
        <v>534</v>
      </c>
      <c r="D54" s="310"/>
      <c r="E54" s="311">
        <v>15.52</v>
      </c>
      <c r="F54" s="312"/>
      <c r="G54" s="313"/>
      <c r="H54" s="314"/>
      <c r="I54" s="306"/>
      <c r="J54" s="315"/>
      <c r="K54" s="306"/>
      <c r="M54" s="307" t="s">
        <v>534</v>
      </c>
      <c r="O54" s="292"/>
    </row>
    <row r="55" spans="1:80">
      <c r="A55" s="293">
        <v>18</v>
      </c>
      <c r="B55" s="294" t="s">
        <v>229</v>
      </c>
      <c r="C55" s="295" t="s">
        <v>230</v>
      </c>
      <c r="D55" s="296" t="s">
        <v>109</v>
      </c>
      <c r="E55" s="297">
        <v>15.52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293">
        <v>19</v>
      </c>
      <c r="B56" s="294" t="s">
        <v>231</v>
      </c>
      <c r="C56" s="295" t="s">
        <v>232</v>
      </c>
      <c r="D56" s="296" t="s">
        <v>109</v>
      </c>
      <c r="E56" s="297">
        <v>3.88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0</v>
      </c>
      <c r="AC56" s="261">
        <v>0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0</v>
      </c>
    </row>
    <row r="57" spans="1:80">
      <c r="A57" s="301"/>
      <c r="B57" s="308"/>
      <c r="C57" s="337" t="s">
        <v>218</v>
      </c>
      <c r="D57" s="310"/>
      <c r="E57" s="336">
        <v>0</v>
      </c>
      <c r="F57" s="312"/>
      <c r="G57" s="313"/>
      <c r="H57" s="314"/>
      <c r="I57" s="306"/>
      <c r="J57" s="315"/>
      <c r="K57" s="306"/>
      <c r="M57" s="307" t="s">
        <v>218</v>
      </c>
      <c r="O57" s="292"/>
    </row>
    <row r="58" spans="1:80">
      <c r="A58" s="301"/>
      <c r="B58" s="308"/>
      <c r="C58" s="337" t="s">
        <v>465</v>
      </c>
      <c r="D58" s="310"/>
      <c r="E58" s="336">
        <v>48.8</v>
      </c>
      <c r="F58" s="312"/>
      <c r="G58" s="313"/>
      <c r="H58" s="314"/>
      <c r="I58" s="306"/>
      <c r="J58" s="315"/>
      <c r="K58" s="306"/>
      <c r="M58" s="307" t="s">
        <v>465</v>
      </c>
      <c r="O58" s="292"/>
    </row>
    <row r="59" spans="1:80">
      <c r="A59" s="301"/>
      <c r="B59" s="308"/>
      <c r="C59" s="337" t="s">
        <v>466</v>
      </c>
      <c r="D59" s="310"/>
      <c r="E59" s="336">
        <v>-7.6</v>
      </c>
      <c r="F59" s="312"/>
      <c r="G59" s="313"/>
      <c r="H59" s="314"/>
      <c r="I59" s="306"/>
      <c r="J59" s="315"/>
      <c r="K59" s="306"/>
      <c r="M59" s="307" t="s">
        <v>466</v>
      </c>
      <c r="O59" s="292"/>
    </row>
    <row r="60" spans="1:80">
      <c r="A60" s="301"/>
      <c r="B60" s="308"/>
      <c r="C60" s="337" t="s">
        <v>532</v>
      </c>
      <c r="D60" s="310"/>
      <c r="E60" s="336">
        <v>-2.4</v>
      </c>
      <c r="F60" s="312"/>
      <c r="G60" s="313"/>
      <c r="H60" s="314"/>
      <c r="I60" s="306"/>
      <c r="J60" s="315"/>
      <c r="K60" s="306"/>
      <c r="M60" s="307" t="s">
        <v>532</v>
      </c>
      <c r="O60" s="292"/>
    </row>
    <row r="61" spans="1:80">
      <c r="A61" s="301"/>
      <c r="B61" s="308"/>
      <c r="C61" s="337" t="s">
        <v>221</v>
      </c>
      <c r="D61" s="310"/>
      <c r="E61" s="336">
        <v>38.799999999999997</v>
      </c>
      <c r="F61" s="312"/>
      <c r="G61" s="313"/>
      <c r="H61" s="314"/>
      <c r="I61" s="306"/>
      <c r="J61" s="315"/>
      <c r="K61" s="306"/>
      <c r="M61" s="307" t="s">
        <v>221</v>
      </c>
      <c r="O61" s="292"/>
    </row>
    <row r="62" spans="1:80">
      <c r="A62" s="301"/>
      <c r="B62" s="308"/>
      <c r="C62" s="309" t="s">
        <v>535</v>
      </c>
      <c r="D62" s="310"/>
      <c r="E62" s="311">
        <v>3.88</v>
      </c>
      <c r="F62" s="312"/>
      <c r="G62" s="313"/>
      <c r="H62" s="314"/>
      <c r="I62" s="306"/>
      <c r="J62" s="315"/>
      <c r="K62" s="306"/>
      <c r="M62" s="307" t="s">
        <v>535</v>
      </c>
      <c r="O62" s="292"/>
    </row>
    <row r="63" spans="1:80">
      <c r="A63" s="293">
        <v>20</v>
      </c>
      <c r="B63" s="294" t="s">
        <v>234</v>
      </c>
      <c r="C63" s="295" t="s">
        <v>235</v>
      </c>
      <c r="D63" s="296" t="s">
        <v>109</v>
      </c>
      <c r="E63" s="297">
        <v>3.88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293">
        <v>21</v>
      </c>
      <c r="B64" s="294" t="s">
        <v>536</v>
      </c>
      <c r="C64" s="295" t="s">
        <v>537</v>
      </c>
      <c r="D64" s="296" t="s">
        <v>109</v>
      </c>
      <c r="E64" s="297">
        <v>1.44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2"/>
      <c r="C65" s="303" t="s">
        <v>538</v>
      </c>
      <c r="D65" s="304"/>
      <c r="E65" s="304"/>
      <c r="F65" s="304"/>
      <c r="G65" s="305"/>
      <c r="I65" s="306"/>
      <c r="K65" s="306"/>
      <c r="L65" s="307" t="s">
        <v>538</v>
      </c>
      <c r="O65" s="292">
        <v>3</v>
      </c>
    </row>
    <row r="66" spans="1:80">
      <c r="A66" s="301"/>
      <c r="B66" s="308"/>
      <c r="C66" s="309" t="s">
        <v>539</v>
      </c>
      <c r="D66" s="310"/>
      <c r="E66" s="311">
        <v>1.44</v>
      </c>
      <c r="F66" s="312"/>
      <c r="G66" s="313"/>
      <c r="H66" s="314"/>
      <c r="I66" s="306"/>
      <c r="J66" s="315"/>
      <c r="K66" s="306"/>
      <c r="M66" s="307" t="s">
        <v>539</v>
      </c>
      <c r="O66" s="292"/>
    </row>
    <row r="67" spans="1:80">
      <c r="A67" s="293">
        <v>22</v>
      </c>
      <c r="B67" s="294" t="s">
        <v>540</v>
      </c>
      <c r="C67" s="295" t="s">
        <v>541</v>
      </c>
      <c r="D67" s="296" t="s">
        <v>109</v>
      </c>
      <c r="E67" s="297">
        <v>0.96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542</v>
      </c>
      <c r="D68" s="310"/>
      <c r="E68" s="311">
        <v>0.96</v>
      </c>
      <c r="F68" s="312"/>
      <c r="G68" s="313"/>
      <c r="H68" s="314"/>
      <c r="I68" s="306"/>
      <c r="J68" s="315"/>
      <c r="K68" s="306"/>
      <c r="M68" s="307" t="s">
        <v>542</v>
      </c>
      <c r="O68" s="292"/>
    </row>
    <row r="69" spans="1:80">
      <c r="A69" s="316"/>
      <c r="B69" s="317" t="s">
        <v>99</v>
      </c>
      <c r="C69" s="318" t="s">
        <v>215</v>
      </c>
      <c r="D69" s="319"/>
      <c r="E69" s="320"/>
      <c r="F69" s="321"/>
      <c r="G69" s="322">
        <f>SUM(G33:G68)</f>
        <v>0</v>
      </c>
      <c r="H69" s="323"/>
      <c r="I69" s="324">
        <f>SUM(I33:I68)</f>
        <v>0</v>
      </c>
      <c r="J69" s="323"/>
      <c r="K69" s="324">
        <f>SUM(K33:K68)</f>
        <v>0</v>
      </c>
      <c r="O69" s="292">
        <v>4</v>
      </c>
      <c r="BA69" s="325">
        <f>SUM(BA33:BA68)</f>
        <v>0</v>
      </c>
      <c r="BB69" s="325">
        <f>SUM(BB33:BB68)</f>
        <v>0</v>
      </c>
      <c r="BC69" s="325">
        <f>SUM(BC33:BC68)</f>
        <v>0</v>
      </c>
      <c r="BD69" s="325">
        <f>SUM(BD33:BD68)</f>
        <v>0</v>
      </c>
      <c r="BE69" s="325">
        <f>SUM(BE33:BE68)</f>
        <v>0</v>
      </c>
    </row>
    <row r="70" spans="1:80">
      <c r="A70" s="282" t="s">
        <v>97</v>
      </c>
      <c r="B70" s="283" t="s">
        <v>543</v>
      </c>
      <c r="C70" s="284" t="s">
        <v>544</v>
      </c>
      <c r="D70" s="285"/>
      <c r="E70" s="286"/>
      <c r="F70" s="286"/>
      <c r="G70" s="287"/>
      <c r="H70" s="288"/>
      <c r="I70" s="289"/>
      <c r="J70" s="290"/>
      <c r="K70" s="291"/>
      <c r="O70" s="292">
        <v>1</v>
      </c>
    </row>
    <row r="71" spans="1:80">
      <c r="A71" s="293">
        <v>23</v>
      </c>
      <c r="B71" s="294" t="s">
        <v>546</v>
      </c>
      <c r="C71" s="295" t="s">
        <v>547</v>
      </c>
      <c r="D71" s="296" t="s">
        <v>180</v>
      </c>
      <c r="E71" s="297">
        <v>4</v>
      </c>
      <c r="F71" s="297">
        <v>0</v>
      </c>
      <c r="G71" s="298">
        <f>E71*F71</f>
        <v>0</v>
      </c>
      <c r="H71" s="299">
        <v>1.49E-3</v>
      </c>
      <c r="I71" s="300">
        <f>E71*H71</f>
        <v>5.96E-3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301"/>
      <c r="B72" s="308"/>
      <c r="C72" s="309" t="s">
        <v>548</v>
      </c>
      <c r="D72" s="310"/>
      <c r="E72" s="311">
        <v>4</v>
      </c>
      <c r="F72" s="312"/>
      <c r="G72" s="313"/>
      <c r="H72" s="314"/>
      <c r="I72" s="306"/>
      <c r="J72" s="315"/>
      <c r="K72" s="306"/>
      <c r="M72" s="307" t="s">
        <v>548</v>
      </c>
      <c r="O72" s="292"/>
    </row>
    <row r="73" spans="1:80">
      <c r="A73" s="293">
        <v>24</v>
      </c>
      <c r="B73" s="294" t="s">
        <v>549</v>
      </c>
      <c r="C73" s="295" t="s">
        <v>550</v>
      </c>
      <c r="D73" s="296" t="s">
        <v>180</v>
      </c>
      <c r="E73" s="297">
        <v>4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 ht="22.5">
      <c r="A74" s="293">
        <v>25</v>
      </c>
      <c r="B74" s="294" t="s">
        <v>551</v>
      </c>
      <c r="C74" s="295" t="s">
        <v>552</v>
      </c>
      <c r="D74" s="296" t="s">
        <v>180</v>
      </c>
      <c r="E74" s="297">
        <v>4</v>
      </c>
      <c r="F74" s="297">
        <v>0</v>
      </c>
      <c r="G74" s="298">
        <f>E74*F74</f>
        <v>0</v>
      </c>
      <c r="H74" s="299">
        <v>4.0699999999999998E-3</v>
      </c>
      <c r="I74" s="300">
        <f>E74*H74</f>
        <v>1.6279999999999999E-2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293">
        <v>26</v>
      </c>
      <c r="B75" s="294" t="s">
        <v>553</v>
      </c>
      <c r="C75" s="295" t="s">
        <v>554</v>
      </c>
      <c r="D75" s="296" t="s">
        <v>180</v>
      </c>
      <c r="E75" s="297">
        <v>4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16"/>
      <c r="B76" s="317" t="s">
        <v>99</v>
      </c>
      <c r="C76" s="318" t="s">
        <v>545</v>
      </c>
      <c r="D76" s="319"/>
      <c r="E76" s="320"/>
      <c r="F76" s="321"/>
      <c r="G76" s="322">
        <f>SUM(G70:G75)</f>
        <v>0</v>
      </c>
      <c r="H76" s="323"/>
      <c r="I76" s="324">
        <f>SUM(I70:I75)</f>
        <v>2.2239999999999999E-2</v>
      </c>
      <c r="J76" s="323"/>
      <c r="K76" s="324">
        <f>SUM(K70:K75)</f>
        <v>0</v>
      </c>
      <c r="O76" s="292">
        <v>4</v>
      </c>
      <c r="BA76" s="325">
        <f>SUM(BA70:BA75)</f>
        <v>0</v>
      </c>
      <c r="BB76" s="325">
        <f>SUM(BB70:BB75)</f>
        <v>0</v>
      </c>
      <c r="BC76" s="325">
        <f>SUM(BC70:BC75)</f>
        <v>0</v>
      </c>
      <c r="BD76" s="325">
        <f>SUM(BD70:BD75)</f>
        <v>0</v>
      </c>
      <c r="BE76" s="325">
        <f>SUM(BE70:BE75)</f>
        <v>0</v>
      </c>
    </row>
    <row r="77" spans="1:80">
      <c r="A77" s="282" t="s">
        <v>97</v>
      </c>
      <c r="B77" s="283" t="s">
        <v>236</v>
      </c>
      <c r="C77" s="284" t="s">
        <v>237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27</v>
      </c>
      <c r="B78" s="294" t="s">
        <v>239</v>
      </c>
      <c r="C78" s="295" t="s">
        <v>240</v>
      </c>
      <c r="D78" s="296" t="s">
        <v>109</v>
      </c>
      <c r="E78" s="297">
        <v>48.8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465</v>
      </c>
      <c r="D79" s="310"/>
      <c r="E79" s="311">
        <v>48.8</v>
      </c>
      <c r="F79" s="312"/>
      <c r="G79" s="313"/>
      <c r="H79" s="314"/>
      <c r="I79" s="306"/>
      <c r="J79" s="315"/>
      <c r="K79" s="306"/>
      <c r="M79" s="307" t="s">
        <v>465</v>
      </c>
      <c r="O79" s="292"/>
    </row>
    <row r="80" spans="1:80">
      <c r="A80" s="293">
        <v>28</v>
      </c>
      <c r="B80" s="294" t="s">
        <v>241</v>
      </c>
      <c r="C80" s="295" t="s">
        <v>242</v>
      </c>
      <c r="D80" s="296" t="s">
        <v>109</v>
      </c>
      <c r="E80" s="297">
        <v>43.3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8"/>
      <c r="C81" s="309" t="s">
        <v>555</v>
      </c>
      <c r="D81" s="310"/>
      <c r="E81" s="311">
        <v>2.1</v>
      </c>
      <c r="F81" s="312"/>
      <c r="G81" s="313"/>
      <c r="H81" s="314"/>
      <c r="I81" s="306"/>
      <c r="J81" s="315"/>
      <c r="K81" s="306"/>
      <c r="M81" s="307" t="s">
        <v>555</v>
      </c>
      <c r="O81" s="292"/>
    </row>
    <row r="82" spans="1:80">
      <c r="A82" s="301"/>
      <c r="B82" s="308"/>
      <c r="C82" s="309" t="s">
        <v>472</v>
      </c>
      <c r="D82" s="310"/>
      <c r="E82" s="311">
        <v>48.8</v>
      </c>
      <c r="F82" s="312"/>
      <c r="G82" s="313"/>
      <c r="H82" s="314"/>
      <c r="I82" s="306"/>
      <c r="J82" s="315"/>
      <c r="K82" s="306"/>
      <c r="M82" s="307" t="s">
        <v>472</v>
      </c>
      <c r="O82" s="292"/>
    </row>
    <row r="83" spans="1:80">
      <c r="A83" s="301"/>
      <c r="B83" s="308"/>
      <c r="C83" s="309" t="s">
        <v>473</v>
      </c>
      <c r="D83" s="310"/>
      <c r="E83" s="311">
        <v>-7.6</v>
      </c>
      <c r="F83" s="312"/>
      <c r="G83" s="313"/>
      <c r="H83" s="314"/>
      <c r="I83" s="306"/>
      <c r="J83" s="315"/>
      <c r="K83" s="306"/>
      <c r="M83" s="307" t="s">
        <v>473</v>
      </c>
      <c r="O83" s="292"/>
    </row>
    <row r="84" spans="1:80">
      <c r="A84" s="316"/>
      <c r="B84" s="317" t="s">
        <v>99</v>
      </c>
      <c r="C84" s="318" t="s">
        <v>238</v>
      </c>
      <c r="D84" s="319"/>
      <c r="E84" s="320"/>
      <c r="F84" s="321"/>
      <c r="G84" s="322">
        <f>SUM(G77:G83)</f>
        <v>0</v>
      </c>
      <c r="H84" s="323"/>
      <c r="I84" s="324">
        <f>SUM(I77:I83)</f>
        <v>0</v>
      </c>
      <c r="J84" s="323"/>
      <c r="K84" s="324">
        <f>SUM(K77:K83)</f>
        <v>0</v>
      </c>
      <c r="O84" s="292">
        <v>4</v>
      </c>
      <c r="BA84" s="325">
        <f>SUM(BA77:BA83)</f>
        <v>0</v>
      </c>
      <c r="BB84" s="325">
        <f>SUM(BB77:BB83)</f>
        <v>0</v>
      </c>
      <c r="BC84" s="325">
        <f>SUM(BC77:BC83)</f>
        <v>0</v>
      </c>
      <c r="BD84" s="325">
        <f>SUM(BD77:BD83)</f>
        <v>0</v>
      </c>
      <c r="BE84" s="325">
        <f>SUM(BE77:BE83)</f>
        <v>0</v>
      </c>
    </row>
    <row r="85" spans="1:80">
      <c r="A85" s="282" t="s">
        <v>97</v>
      </c>
      <c r="B85" s="283" t="s">
        <v>246</v>
      </c>
      <c r="C85" s="284" t="s">
        <v>247</v>
      </c>
      <c r="D85" s="285"/>
      <c r="E85" s="286"/>
      <c r="F85" s="286"/>
      <c r="G85" s="287"/>
      <c r="H85" s="288"/>
      <c r="I85" s="289"/>
      <c r="J85" s="290"/>
      <c r="K85" s="291"/>
      <c r="O85" s="292">
        <v>1</v>
      </c>
    </row>
    <row r="86" spans="1:80">
      <c r="A86" s="293">
        <v>29</v>
      </c>
      <c r="B86" s="294" t="s">
        <v>249</v>
      </c>
      <c r="C86" s="295" t="s">
        <v>250</v>
      </c>
      <c r="D86" s="296" t="s">
        <v>109</v>
      </c>
      <c r="E86" s="297">
        <v>43.3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 ht="22.5">
      <c r="A87" s="293">
        <v>30</v>
      </c>
      <c r="B87" s="294" t="s">
        <v>251</v>
      </c>
      <c r="C87" s="295" t="s">
        <v>252</v>
      </c>
      <c r="D87" s="296" t="s">
        <v>109</v>
      </c>
      <c r="E87" s="297">
        <v>22.0822</v>
      </c>
      <c r="F87" s="297">
        <v>0</v>
      </c>
      <c r="G87" s="298">
        <f>E87*F87</f>
        <v>0</v>
      </c>
      <c r="H87" s="299">
        <v>1.837</v>
      </c>
      <c r="I87" s="300">
        <f>E87*H87</f>
        <v>40.5650014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8"/>
      <c r="C88" s="309" t="s">
        <v>472</v>
      </c>
      <c r="D88" s="310"/>
      <c r="E88" s="311">
        <v>48.8</v>
      </c>
      <c r="F88" s="312"/>
      <c r="G88" s="313"/>
      <c r="H88" s="314"/>
      <c r="I88" s="306"/>
      <c r="J88" s="315"/>
      <c r="K88" s="306"/>
      <c r="M88" s="307" t="s">
        <v>472</v>
      </c>
      <c r="O88" s="292"/>
    </row>
    <row r="89" spans="1:80">
      <c r="A89" s="301"/>
      <c r="B89" s="308"/>
      <c r="C89" s="309" t="s">
        <v>253</v>
      </c>
      <c r="D89" s="310"/>
      <c r="E89" s="311">
        <v>-1.7663</v>
      </c>
      <c r="F89" s="312"/>
      <c r="G89" s="313"/>
      <c r="H89" s="314"/>
      <c r="I89" s="306"/>
      <c r="J89" s="315"/>
      <c r="K89" s="306"/>
      <c r="M89" s="307" t="s">
        <v>253</v>
      </c>
      <c r="O89" s="292"/>
    </row>
    <row r="90" spans="1:80">
      <c r="A90" s="301"/>
      <c r="B90" s="308"/>
      <c r="C90" s="309" t="s">
        <v>474</v>
      </c>
      <c r="D90" s="310"/>
      <c r="E90" s="311">
        <v>-8.5015000000000001</v>
      </c>
      <c r="F90" s="312"/>
      <c r="G90" s="313"/>
      <c r="H90" s="314"/>
      <c r="I90" s="306"/>
      <c r="J90" s="315"/>
      <c r="K90" s="306"/>
      <c r="M90" s="307" t="s">
        <v>474</v>
      </c>
      <c r="O90" s="292"/>
    </row>
    <row r="91" spans="1:80">
      <c r="A91" s="301"/>
      <c r="B91" s="308"/>
      <c r="C91" s="309" t="s">
        <v>475</v>
      </c>
      <c r="D91" s="310"/>
      <c r="E91" s="311">
        <v>-2.95</v>
      </c>
      <c r="F91" s="312"/>
      <c r="G91" s="313"/>
      <c r="H91" s="314"/>
      <c r="I91" s="306"/>
      <c r="J91" s="315"/>
      <c r="K91" s="306"/>
      <c r="M91" s="307" t="s">
        <v>475</v>
      </c>
      <c r="O91" s="292"/>
    </row>
    <row r="92" spans="1:80">
      <c r="A92" s="301"/>
      <c r="B92" s="308"/>
      <c r="C92" s="309" t="s">
        <v>476</v>
      </c>
      <c r="D92" s="310"/>
      <c r="E92" s="311">
        <v>-2.95</v>
      </c>
      <c r="F92" s="312"/>
      <c r="G92" s="313"/>
      <c r="H92" s="314"/>
      <c r="I92" s="306"/>
      <c r="J92" s="315"/>
      <c r="K92" s="306"/>
      <c r="M92" s="307" t="s">
        <v>476</v>
      </c>
      <c r="O92" s="292"/>
    </row>
    <row r="93" spans="1:80">
      <c r="A93" s="301"/>
      <c r="B93" s="308"/>
      <c r="C93" s="309" t="s">
        <v>477</v>
      </c>
      <c r="D93" s="310"/>
      <c r="E93" s="311">
        <v>-2.95</v>
      </c>
      <c r="F93" s="312"/>
      <c r="G93" s="313"/>
      <c r="H93" s="314"/>
      <c r="I93" s="306"/>
      <c r="J93" s="315"/>
      <c r="K93" s="306"/>
      <c r="M93" s="307" t="s">
        <v>477</v>
      </c>
      <c r="O93" s="292"/>
    </row>
    <row r="94" spans="1:80">
      <c r="A94" s="301"/>
      <c r="B94" s="308"/>
      <c r="C94" s="309" t="s">
        <v>478</v>
      </c>
      <c r="D94" s="310"/>
      <c r="E94" s="311">
        <v>-7.6</v>
      </c>
      <c r="F94" s="312"/>
      <c r="G94" s="313"/>
      <c r="H94" s="314"/>
      <c r="I94" s="306"/>
      <c r="J94" s="315"/>
      <c r="K94" s="306"/>
      <c r="M94" s="307" t="s">
        <v>478</v>
      </c>
      <c r="O94" s="292"/>
    </row>
    <row r="95" spans="1:80">
      <c r="A95" s="316"/>
      <c r="B95" s="317" t="s">
        <v>99</v>
      </c>
      <c r="C95" s="318" t="s">
        <v>248</v>
      </c>
      <c r="D95" s="319"/>
      <c r="E95" s="320"/>
      <c r="F95" s="321"/>
      <c r="G95" s="322">
        <f>SUM(G85:G94)</f>
        <v>0</v>
      </c>
      <c r="H95" s="323"/>
      <c r="I95" s="324">
        <f>SUM(I85:I94)</f>
        <v>40.5650014</v>
      </c>
      <c r="J95" s="323"/>
      <c r="K95" s="324">
        <f>SUM(K85:K94)</f>
        <v>0</v>
      </c>
      <c r="O95" s="292">
        <v>4</v>
      </c>
      <c r="BA95" s="325">
        <f>SUM(BA85:BA94)</f>
        <v>0</v>
      </c>
      <c r="BB95" s="325">
        <f>SUM(BB85:BB94)</f>
        <v>0</v>
      </c>
      <c r="BC95" s="325">
        <f>SUM(BC85:BC94)</f>
        <v>0</v>
      </c>
      <c r="BD95" s="325">
        <f>SUM(BD85:BD94)</f>
        <v>0</v>
      </c>
      <c r="BE95" s="325">
        <f>SUM(BE85:BE94)</f>
        <v>0</v>
      </c>
    </row>
    <row r="96" spans="1:80">
      <c r="A96" s="282" t="s">
        <v>97</v>
      </c>
      <c r="B96" s="283" t="s">
        <v>260</v>
      </c>
      <c r="C96" s="284" t="s">
        <v>261</v>
      </c>
      <c r="D96" s="285"/>
      <c r="E96" s="286"/>
      <c r="F96" s="286"/>
      <c r="G96" s="287"/>
      <c r="H96" s="288"/>
      <c r="I96" s="289"/>
      <c r="J96" s="290"/>
      <c r="K96" s="291"/>
      <c r="O96" s="292">
        <v>1</v>
      </c>
    </row>
    <row r="97" spans="1:80">
      <c r="A97" s="293">
        <v>31</v>
      </c>
      <c r="B97" s="294" t="s">
        <v>263</v>
      </c>
      <c r="C97" s="295" t="s">
        <v>264</v>
      </c>
      <c r="D97" s="296" t="s">
        <v>180</v>
      </c>
      <c r="E97" s="297">
        <v>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0</v>
      </c>
      <c r="AC97" s="261">
        <v>0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0</v>
      </c>
    </row>
    <row r="98" spans="1:80">
      <c r="A98" s="293">
        <v>32</v>
      </c>
      <c r="B98" s="294" t="s">
        <v>265</v>
      </c>
      <c r="C98" s="295" t="s">
        <v>266</v>
      </c>
      <c r="D98" s="296" t="s">
        <v>180</v>
      </c>
      <c r="E98" s="297">
        <v>39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301"/>
      <c r="B99" s="308"/>
      <c r="C99" s="309" t="s">
        <v>556</v>
      </c>
      <c r="D99" s="310"/>
      <c r="E99" s="311">
        <v>30</v>
      </c>
      <c r="F99" s="312"/>
      <c r="G99" s="313"/>
      <c r="H99" s="314"/>
      <c r="I99" s="306"/>
      <c r="J99" s="315"/>
      <c r="K99" s="306"/>
      <c r="M99" s="307" t="s">
        <v>556</v>
      </c>
      <c r="O99" s="292"/>
    </row>
    <row r="100" spans="1:80">
      <c r="A100" s="301"/>
      <c r="B100" s="308"/>
      <c r="C100" s="309" t="s">
        <v>524</v>
      </c>
      <c r="D100" s="310"/>
      <c r="E100" s="311">
        <v>4</v>
      </c>
      <c r="F100" s="312"/>
      <c r="G100" s="313"/>
      <c r="H100" s="314"/>
      <c r="I100" s="306"/>
      <c r="J100" s="315"/>
      <c r="K100" s="306"/>
      <c r="M100" s="307" t="s">
        <v>524</v>
      </c>
      <c r="O100" s="292"/>
    </row>
    <row r="101" spans="1:80">
      <c r="A101" s="301"/>
      <c r="B101" s="308"/>
      <c r="C101" s="309" t="s">
        <v>557</v>
      </c>
      <c r="D101" s="310"/>
      <c r="E101" s="311">
        <v>5</v>
      </c>
      <c r="F101" s="312"/>
      <c r="G101" s="313"/>
      <c r="H101" s="314"/>
      <c r="I101" s="306"/>
      <c r="J101" s="315"/>
      <c r="K101" s="306"/>
      <c r="M101" s="307" t="s">
        <v>557</v>
      </c>
      <c r="O101" s="292"/>
    </row>
    <row r="102" spans="1:80">
      <c r="A102" s="293">
        <v>33</v>
      </c>
      <c r="B102" s="294" t="s">
        <v>271</v>
      </c>
      <c r="C102" s="295" t="s">
        <v>272</v>
      </c>
      <c r="D102" s="296" t="s">
        <v>180</v>
      </c>
      <c r="E102" s="297">
        <v>39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8"/>
      <c r="C103" s="309" t="s">
        <v>558</v>
      </c>
      <c r="D103" s="310"/>
      <c r="E103" s="311">
        <v>39</v>
      </c>
      <c r="F103" s="312"/>
      <c r="G103" s="313"/>
      <c r="H103" s="314"/>
      <c r="I103" s="306"/>
      <c r="J103" s="315"/>
      <c r="K103" s="306"/>
      <c r="M103" s="307" t="s">
        <v>558</v>
      </c>
      <c r="O103" s="292"/>
    </row>
    <row r="104" spans="1:80">
      <c r="A104" s="293">
        <v>34</v>
      </c>
      <c r="B104" s="294" t="s">
        <v>559</v>
      </c>
      <c r="C104" s="295" t="s">
        <v>560</v>
      </c>
      <c r="D104" s="296" t="s">
        <v>180</v>
      </c>
      <c r="E104" s="297">
        <v>18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293">
        <v>35</v>
      </c>
      <c r="B105" s="294" t="s">
        <v>276</v>
      </c>
      <c r="C105" s="295" t="s">
        <v>277</v>
      </c>
      <c r="D105" s="296" t="s">
        <v>278</v>
      </c>
      <c r="E105" s="297">
        <v>0.13750000000000001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3</v>
      </c>
      <c r="AB105" s="261">
        <v>1</v>
      </c>
      <c r="AC105" s="261">
        <v>572497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1</v>
      </c>
    </row>
    <row r="106" spans="1:80">
      <c r="A106" s="301"/>
      <c r="B106" s="308"/>
      <c r="C106" s="309" t="s">
        <v>561</v>
      </c>
      <c r="D106" s="310"/>
      <c r="E106" s="311">
        <v>0.13750000000000001</v>
      </c>
      <c r="F106" s="312"/>
      <c r="G106" s="313"/>
      <c r="H106" s="314"/>
      <c r="I106" s="306"/>
      <c r="J106" s="315"/>
      <c r="K106" s="306"/>
      <c r="M106" s="307" t="s">
        <v>561</v>
      </c>
      <c r="O106" s="292"/>
    </row>
    <row r="107" spans="1:80">
      <c r="A107" s="293">
        <v>36</v>
      </c>
      <c r="B107" s="294" t="s">
        <v>280</v>
      </c>
      <c r="C107" s="295" t="s">
        <v>281</v>
      </c>
      <c r="D107" s="296" t="s">
        <v>109</v>
      </c>
      <c r="E107" s="297">
        <v>0.82499999999999996</v>
      </c>
      <c r="F107" s="297">
        <v>0</v>
      </c>
      <c r="G107" s="298">
        <f>E107*F107</f>
        <v>0</v>
      </c>
      <c r="H107" s="299">
        <v>1.67</v>
      </c>
      <c r="I107" s="300">
        <f>E107*H107</f>
        <v>1.3777499999999998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10364200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562</v>
      </c>
      <c r="D108" s="310"/>
      <c r="E108" s="311">
        <v>0.82499999999999996</v>
      </c>
      <c r="F108" s="312"/>
      <c r="G108" s="313"/>
      <c r="H108" s="314"/>
      <c r="I108" s="306"/>
      <c r="J108" s="315"/>
      <c r="K108" s="306"/>
      <c r="M108" s="307" t="s">
        <v>562</v>
      </c>
      <c r="O108" s="292"/>
    </row>
    <row r="109" spans="1:80">
      <c r="A109" s="316"/>
      <c r="B109" s="317" t="s">
        <v>99</v>
      </c>
      <c r="C109" s="318" t="s">
        <v>262</v>
      </c>
      <c r="D109" s="319"/>
      <c r="E109" s="320"/>
      <c r="F109" s="321"/>
      <c r="G109" s="322">
        <f>SUM(G96:G108)</f>
        <v>0</v>
      </c>
      <c r="H109" s="323"/>
      <c r="I109" s="324">
        <f>SUM(I96:I108)</f>
        <v>1.3777499999999998</v>
      </c>
      <c r="J109" s="323"/>
      <c r="K109" s="324">
        <f>SUM(K96:K108)</f>
        <v>0</v>
      </c>
      <c r="O109" s="292">
        <v>4</v>
      </c>
      <c r="BA109" s="325">
        <f>SUM(BA96:BA108)</f>
        <v>0</v>
      </c>
      <c r="BB109" s="325">
        <f>SUM(BB96:BB108)</f>
        <v>0</v>
      </c>
      <c r="BC109" s="325">
        <f>SUM(BC96:BC108)</f>
        <v>0</v>
      </c>
      <c r="BD109" s="325">
        <f>SUM(BD96:BD108)</f>
        <v>0</v>
      </c>
      <c r="BE109" s="325">
        <f>SUM(BE96:BE108)</f>
        <v>0</v>
      </c>
    </row>
    <row r="110" spans="1:80">
      <c r="A110" s="282" t="s">
        <v>97</v>
      </c>
      <c r="B110" s="283" t="s">
        <v>283</v>
      </c>
      <c r="C110" s="284" t="s">
        <v>284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37</v>
      </c>
      <c r="B111" s="294" t="s">
        <v>286</v>
      </c>
      <c r="C111" s="295" t="s">
        <v>287</v>
      </c>
      <c r="D111" s="296" t="s">
        <v>109</v>
      </c>
      <c r="E111" s="297">
        <v>43.3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16"/>
      <c r="B112" s="317" t="s">
        <v>99</v>
      </c>
      <c r="C112" s="318" t="s">
        <v>285</v>
      </c>
      <c r="D112" s="319"/>
      <c r="E112" s="320"/>
      <c r="F112" s="321"/>
      <c r="G112" s="322">
        <f>SUM(G110:G111)</f>
        <v>0</v>
      </c>
      <c r="H112" s="323"/>
      <c r="I112" s="324">
        <f>SUM(I110:I111)</f>
        <v>0</v>
      </c>
      <c r="J112" s="323"/>
      <c r="K112" s="324">
        <f>SUM(K110:K111)</f>
        <v>0</v>
      </c>
      <c r="O112" s="292">
        <v>4</v>
      </c>
      <c r="BA112" s="325">
        <f>SUM(BA110:BA111)</f>
        <v>0</v>
      </c>
      <c r="BB112" s="325">
        <f>SUM(BB110:BB111)</f>
        <v>0</v>
      </c>
      <c r="BC112" s="325">
        <f>SUM(BC110:BC111)</f>
        <v>0</v>
      </c>
      <c r="BD112" s="325">
        <f>SUM(BD110:BD111)</f>
        <v>0</v>
      </c>
      <c r="BE112" s="325">
        <f>SUM(BE110:BE111)</f>
        <v>0</v>
      </c>
    </row>
    <row r="113" spans="1:80">
      <c r="A113" s="282" t="s">
        <v>97</v>
      </c>
      <c r="B113" s="283" t="s">
        <v>288</v>
      </c>
      <c r="C113" s="284" t="s">
        <v>289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 ht="22.5">
      <c r="A114" s="293">
        <v>38</v>
      </c>
      <c r="B114" s="294" t="s">
        <v>291</v>
      </c>
      <c r="C114" s="295" t="s">
        <v>292</v>
      </c>
      <c r="D114" s="296" t="s">
        <v>180</v>
      </c>
      <c r="E114" s="297">
        <v>29.5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293</v>
      </c>
      <c r="D115" s="304"/>
      <c r="E115" s="304"/>
      <c r="F115" s="304"/>
      <c r="G115" s="305"/>
      <c r="I115" s="306"/>
      <c r="K115" s="306"/>
      <c r="L115" s="307" t="s">
        <v>293</v>
      </c>
      <c r="O115" s="292">
        <v>3</v>
      </c>
    </row>
    <row r="116" spans="1:80">
      <c r="A116" s="316"/>
      <c r="B116" s="317" t="s">
        <v>99</v>
      </c>
      <c r="C116" s="318" t="s">
        <v>290</v>
      </c>
      <c r="D116" s="319"/>
      <c r="E116" s="320"/>
      <c r="F116" s="321"/>
      <c r="G116" s="322">
        <f>SUM(G113:G115)</f>
        <v>0</v>
      </c>
      <c r="H116" s="323"/>
      <c r="I116" s="324">
        <f>SUM(I113:I115)</f>
        <v>0</v>
      </c>
      <c r="J116" s="323"/>
      <c r="K116" s="324">
        <f>SUM(K113:K115)</f>
        <v>0</v>
      </c>
      <c r="O116" s="292">
        <v>4</v>
      </c>
      <c r="BA116" s="325">
        <f>SUM(BA113:BA115)</f>
        <v>0</v>
      </c>
      <c r="BB116" s="325">
        <f>SUM(BB113:BB115)</f>
        <v>0</v>
      </c>
      <c r="BC116" s="325">
        <f>SUM(BC113:BC115)</f>
        <v>0</v>
      </c>
      <c r="BD116" s="325">
        <f>SUM(BD113:BD115)</f>
        <v>0</v>
      </c>
      <c r="BE116" s="325">
        <f>SUM(BE113:BE115)</f>
        <v>0</v>
      </c>
    </row>
    <row r="117" spans="1:80">
      <c r="A117" s="282" t="s">
        <v>97</v>
      </c>
      <c r="B117" s="283" t="s">
        <v>294</v>
      </c>
      <c r="C117" s="284" t="s">
        <v>295</v>
      </c>
      <c r="D117" s="285"/>
      <c r="E117" s="286"/>
      <c r="F117" s="286"/>
      <c r="G117" s="287"/>
      <c r="H117" s="288"/>
      <c r="I117" s="289"/>
      <c r="J117" s="290"/>
      <c r="K117" s="291"/>
      <c r="O117" s="292">
        <v>1</v>
      </c>
    </row>
    <row r="118" spans="1:80">
      <c r="A118" s="293">
        <v>39</v>
      </c>
      <c r="B118" s="294" t="s">
        <v>297</v>
      </c>
      <c r="C118" s="295" t="s">
        <v>298</v>
      </c>
      <c r="D118" s="296" t="s">
        <v>109</v>
      </c>
      <c r="E118" s="297">
        <v>2.95</v>
      </c>
      <c r="F118" s="297">
        <v>0</v>
      </c>
      <c r="G118" s="298">
        <f>E118*F118</f>
        <v>0</v>
      </c>
      <c r="H118" s="299">
        <v>2.16</v>
      </c>
      <c r="I118" s="300">
        <f>E118*H118</f>
        <v>6.3720000000000008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2"/>
      <c r="C119" s="303" t="s">
        <v>299</v>
      </c>
      <c r="D119" s="304"/>
      <c r="E119" s="304"/>
      <c r="F119" s="304"/>
      <c r="G119" s="305"/>
      <c r="I119" s="306"/>
      <c r="K119" s="306"/>
      <c r="L119" s="307" t="s">
        <v>299</v>
      </c>
      <c r="O119" s="292">
        <v>3</v>
      </c>
    </row>
    <row r="120" spans="1:80">
      <c r="A120" s="301"/>
      <c r="B120" s="308"/>
      <c r="C120" s="309" t="s">
        <v>485</v>
      </c>
      <c r="D120" s="310"/>
      <c r="E120" s="311">
        <v>2.95</v>
      </c>
      <c r="F120" s="312"/>
      <c r="G120" s="313"/>
      <c r="H120" s="314"/>
      <c r="I120" s="306"/>
      <c r="J120" s="315"/>
      <c r="K120" s="306"/>
      <c r="M120" s="307" t="s">
        <v>485</v>
      </c>
      <c r="O120" s="292"/>
    </row>
    <row r="121" spans="1:80">
      <c r="A121" s="293">
        <v>40</v>
      </c>
      <c r="B121" s="294" t="s">
        <v>301</v>
      </c>
      <c r="C121" s="295" t="s">
        <v>302</v>
      </c>
      <c r="D121" s="296" t="s">
        <v>109</v>
      </c>
      <c r="E121" s="297">
        <v>2.95</v>
      </c>
      <c r="F121" s="297">
        <v>0</v>
      </c>
      <c r="G121" s="298">
        <f>E121*F121</f>
        <v>0</v>
      </c>
      <c r="H121" s="299">
        <v>2.5249999999999999</v>
      </c>
      <c r="I121" s="300">
        <f>E121*H121</f>
        <v>7.4487500000000004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8"/>
      <c r="C122" s="309" t="s">
        <v>486</v>
      </c>
      <c r="D122" s="310"/>
      <c r="E122" s="311">
        <v>2.95</v>
      </c>
      <c r="F122" s="312"/>
      <c r="G122" s="313"/>
      <c r="H122" s="314"/>
      <c r="I122" s="306"/>
      <c r="J122" s="315"/>
      <c r="K122" s="306"/>
      <c r="M122" s="307" t="s">
        <v>486</v>
      </c>
      <c r="O122" s="292"/>
    </row>
    <row r="123" spans="1:80">
      <c r="A123" s="293">
        <v>41</v>
      </c>
      <c r="B123" s="294" t="s">
        <v>304</v>
      </c>
      <c r="C123" s="295" t="s">
        <v>305</v>
      </c>
      <c r="D123" s="296" t="s">
        <v>109</v>
      </c>
      <c r="E123" s="297">
        <v>2.9794999999999998</v>
      </c>
      <c r="F123" s="297">
        <v>0</v>
      </c>
      <c r="G123" s="298">
        <f>E123*F123</f>
        <v>0</v>
      </c>
      <c r="H123" s="299">
        <v>2.5249999999999999</v>
      </c>
      <c r="I123" s="300">
        <f>E123*H123</f>
        <v>7.5232374999999996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306</v>
      </c>
      <c r="D124" s="304"/>
      <c r="E124" s="304"/>
      <c r="F124" s="304"/>
      <c r="G124" s="305"/>
      <c r="I124" s="306"/>
      <c r="K124" s="306"/>
      <c r="L124" s="307" t="s">
        <v>306</v>
      </c>
      <c r="O124" s="292">
        <v>3</v>
      </c>
    </row>
    <row r="125" spans="1:80">
      <c r="A125" s="301"/>
      <c r="B125" s="308"/>
      <c r="C125" s="309" t="s">
        <v>487</v>
      </c>
      <c r="D125" s="310"/>
      <c r="E125" s="311">
        <v>2.9794999999999998</v>
      </c>
      <c r="F125" s="312"/>
      <c r="G125" s="313"/>
      <c r="H125" s="314"/>
      <c r="I125" s="306"/>
      <c r="J125" s="315"/>
      <c r="K125" s="306"/>
      <c r="M125" s="307" t="s">
        <v>487</v>
      </c>
      <c r="O125" s="292"/>
    </row>
    <row r="126" spans="1:80">
      <c r="A126" s="293">
        <v>42</v>
      </c>
      <c r="B126" s="294" t="s">
        <v>308</v>
      </c>
      <c r="C126" s="295" t="s">
        <v>309</v>
      </c>
      <c r="D126" s="296" t="s">
        <v>310</v>
      </c>
      <c r="E126" s="297">
        <v>1.43E-2</v>
      </c>
      <c r="F126" s="297">
        <v>0</v>
      </c>
      <c r="G126" s="298">
        <f>E126*F126</f>
        <v>0</v>
      </c>
      <c r="H126" s="299">
        <v>1.0217400000000001</v>
      </c>
      <c r="I126" s="300">
        <f>E126*H126</f>
        <v>1.4610882000000002E-2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/>
      <c r="D127" s="304"/>
      <c r="E127" s="304"/>
      <c r="F127" s="304"/>
      <c r="G127" s="305"/>
      <c r="I127" s="306"/>
      <c r="K127" s="306"/>
      <c r="L127" s="307"/>
      <c r="O127" s="292">
        <v>3</v>
      </c>
    </row>
    <row r="128" spans="1:80">
      <c r="A128" s="301"/>
      <c r="B128" s="308"/>
      <c r="C128" s="309" t="s">
        <v>488</v>
      </c>
      <c r="D128" s="310"/>
      <c r="E128" s="311">
        <v>1.43E-2</v>
      </c>
      <c r="F128" s="312"/>
      <c r="G128" s="313"/>
      <c r="H128" s="314"/>
      <c r="I128" s="306"/>
      <c r="J128" s="315"/>
      <c r="K128" s="306"/>
      <c r="M128" s="307" t="s">
        <v>488</v>
      </c>
      <c r="O128" s="292"/>
    </row>
    <row r="129" spans="1:80">
      <c r="A129" s="316"/>
      <c r="B129" s="317" t="s">
        <v>99</v>
      </c>
      <c r="C129" s="318" t="s">
        <v>296</v>
      </c>
      <c r="D129" s="319"/>
      <c r="E129" s="320"/>
      <c r="F129" s="321"/>
      <c r="G129" s="322">
        <f>SUM(G117:G128)</f>
        <v>0</v>
      </c>
      <c r="H129" s="323"/>
      <c r="I129" s="324">
        <f>SUM(I117:I128)</f>
        <v>21.358598382</v>
      </c>
      <c r="J129" s="323"/>
      <c r="K129" s="324">
        <f>SUM(K117:K128)</f>
        <v>0</v>
      </c>
      <c r="O129" s="292">
        <v>4</v>
      </c>
      <c r="BA129" s="325">
        <f>SUM(BA117:BA128)</f>
        <v>0</v>
      </c>
      <c r="BB129" s="325">
        <f>SUM(BB117:BB128)</f>
        <v>0</v>
      </c>
      <c r="BC129" s="325">
        <f>SUM(BC117:BC128)</f>
        <v>0</v>
      </c>
      <c r="BD129" s="325">
        <f>SUM(BD117:BD128)</f>
        <v>0</v>
      </c>
      <c r="BE129" s="325">
        <f>SUM(BE117:BE128)</f>
        <v>0</v>
      </c>
    </row>
    <row r="130" spans="1:80">
      <c r="A130" s="282" t="s">
        <v>97</v>
      </c>
      <c r="B130" s="283" t="s">
        <v>317</v>
      </c>
      <c r="C130" s="284" t="s">
        <v>318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>
      <c r="A131" s="293">
        <v>43</v>
      </c>
      <c r="B131" s="294" t="s">
        <v>323</v>
      </c>
      <c r="C131" s="295" t="s">
        <v>324</v>
      </c>
      <c r="D131" s="296" t="s">
        <v>180</v>
      </c>
      <c r="E131" s="297">
        <v>4</v>
      </c>
      <c r="F131" s="297">
        <v>0</v>
      </c>
      <c r="G131" s="298">
        <f>E131*F131</f>
        <v>0</v>
      </c>
      <c r="H131" s="299">
        <v>0.441</v>
      </c>
      <c r="I131" s="300">
        <f>E131*H131</f>
        <v>1.764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523</v>
      </c>
      <c r="D132" s="304"/>
      <c r="E132" s="304"/>
      <c r="F132" s="304"/>
      <c r="G132" s="305"/>
      <c r="I132" s="306"/>
      <c r="K132" s="306"/>
      <c r="L132" s="307" t="s">
        <v>523</v>
      </c>
      <c r="O132" s="292">
        <v>3</v>
      </c>
    </row>
    <row r="133" spans="1:80">
      <c r="A133" s="293">
        <v>44</v>
      </c>
      <c r="B133" s="294" t="s">
        <v>326</v>
      </c>
      <c r="C133" s="295" t="s">
        <v>327</v>
      </c>
      <c r="D133" s="296" t="s">
        <v>180</v>
      </c>
      <c r="E133" s="297">
        <v>30</v>
      </c>
      <c r="F133" s="297">
        <v>0</v>
      </c>
      <c r="G133" s="298">
        <f>E133*F133</f>
        <v>0</v>
      </c>
      <c r="H133" s="299">
        <v>0.5292</v>
      </c>
      <c r="I133" s="300">
        <f>E133*H133</f>
        <v>15.875999999999999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0</v>
      </c>
      <c r="AC133" s="261">
        <v>0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0</v>
      </c>
    </row>
    <row r="134" spans="1:80">
      <c r="A134" s="301"/>
      <c r="B134" s="302"/>
      <c r="C134" s="303" t="s">
        <v>328</v>
      </c>
      <c r="D134" s="304"/>
      <c r="E134" s="304"/>
      <c r="F134" s="304"/>
      <c r="G134" s="305"/>
      <c r="I134" s="306"/>
      <c r="K134" s="306"/>
      <c r="L134" s="307" t="s">
        <v>328</v>
      </c>
      <c r="O134" s="292">
        <v>3</v>
      </c>
    </row>
    <row r="135" spans="1:80">
      <c r="A135" s="293">
        <v>45</v>
      </c>
      <c r="B135" s="294" t="s">
        <v>329</v>
      </c>
      <c r="C135" s="295" t="s">
        <v>330</v>
      </c>
      <c r="D135" s="296" t="s">
        <v>180</v>
      </c>
      <c r="E135" s="297">
        <v>4</v>
      </c>
      <c r="F135" s="297">
        <v>0</v>
      </c>
      <c r="G135" s="298">
        <f>E135*F135</f>
        <v>0</v>
      </c>
      <c r="H135" s="299">
        <v>0.18462999999999999</v>
      </c>
      <c r="I135" s="300">
        <f>E135*H135</f>
        <v>0.73851999999999995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 t="s">
        <v>563</v>
      </c>
      <c r="D136" s="304"/>
      <c r="E136" s="304"/>
      <c r="F136" s="304"/>
      <c r="G136" s="305"/>
      <c r="I136" s="306"/>
      <c r="K136" s="306"/>
      <c r="L136" s="307" t="s">
        <v>563</v>
      </c>
      <c r="O136" s="292">
        <v>3</v>
      </c>
    </row>
    <row r="137" spans="1:80">
      <c r="A137" s="293">
        <v>46</v>
      </c>
      <c r="B137" s="294" t="s">
        <v>332</v>
      </c>
      <c r="C137" s="295" t="s">
        <v>333</v>
      </c>
      <c r="D137" s="296" t="s">
        <v>180</v>
      </c>
      <c r="E137" s="297">
        <v>4</v>
      </c>
      <c r="F137" s="297">
        <v>0</v>
      </c>
      <c r="G137" s="298">
        <f>E137*F137</f>
        <v>0</v>
      </c>
      <c r="H137" s="299">
        <v>0.35759999999999997</v>
      </c>
      <c r="I137" s="300">
        <f>E137*H137</f>
        <v>1.4303999999999999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564</v>
      </c>
      <c r="D138" s="304"/>
      <c r="E138" s="304"/>
      <c r="F138" s="304"/>
      <c r="G138" s="305"/>
      <c r="I138" s="306"/>
      <c r="K138" s="306"/>
      <c r="L138" s="307" t="s">
        <v>564</v>
      </c>
      <c r="O138" s="292">
        <v>3</v>
      </c>
    </row>
    <row r="139" spans="1:80">
      <c r="A139" s="316"/>
      <c r="B139" s="317" t="s">
        <v>99</v>
      </c>
      <c r="C139" s="318" t="s">
        <v>319</v>
      </c>
      <c r="D139" s="319"/>
      <c r="E139" s="320"/>
      <c r="F139" s="321"/>
      <c r="G139" s="322">
        <f>SUM(G130:G138)</f>
        <v>0</v>
      </c>
      <c r="H139" s="323"/>
      <c r="I139" s="324">
        <f>SUM(I130:I138)</f>
        <v>19.808920000000001</v>
      </c>
      <c r="J139" s="323"/>
      <c r="K139" s="324">
        <f>SUM(K130:K138)</f>
        <v>0</v>
      </c>
      <c r="O139" s="292">
        <v>4</v>
      </c>
      <c r="BA139" s="325">
        <f>SUM(BA130:BA138)</f>
        <v>0</v>
      </c>
      <c r="BB139" s="325">
        <f>SUM(BB130:BB138)</f>
        <v>0</v>
      </c>
      <c r="BC139" s="325">
        <f>SUM(BC130:BC138)</f>
        <v>0</v>
      </c>
      <c r="BD139" s="325">
        <f>SUM(BD130:BD138)</f>
        <v>0</v>
      </c>
      <c r="BE139" s="325">
        <f>SUM(BE130:BE138)</f>
        <v>0</v>
      </c>
    </row>
    <row r="140" spans="1:80">
      <c r="A140" s="282" t="s">
        <v>97</v>
      </c>
      <c r="B140" s="283" t="s">
        <v>345</v>
      </c>
      <c r="C140" s="284" t="s">
        <v>346</v>
      </c>
      <c r="D140" s="285"/>
      <c r="E140" s="286"/>
      <c r="F140" s="286"/>
      <c r="G140" s="287"/>
      <c r="H140" s="288"/>
      <c r="I140" s="289"/>
      <c r="J140" s="290"/>
      <c r="K140" s="291"/>
      <c r="O140" s="292">
        <v>1</v>
      </c>
    </row>
    <row r="141" spans="1:80">
      <c r="A141" s="293">
        <v>47</v>
      </c>
      <c r="B141" s="294" t="s">
        <v>348</v>
      </c>
      <c r="C141" s="295" t="s">
        <v>349</v>
      </c>
      <c r="D141" s="296" t="s">
        <v>180</v>
      </c>
      <c r="E141" s="297">
        <v>30</v>
      </c>
      <c r="F141" s="297">
        <v>0</v>
      </c>
      <c r="G141" s="298">
        <f>E141*F141</f>
        <v>0</v>
      </c>
      <c r="H141" s="299">
        <v>7.3899999999999993E-2</v>
      </c>
      <c r="I141" s="300">
        <f>E141*H141</f>
        <v>2.2169999999999996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293">
        <v>48</v>
      </c>
      <c r="B142" s="294" t="s">
        <v>351</v>
      </c>
      <c r="C142" s="295" t="s">
        <v>352</v>
      </c>
      <c r="D142" s="296" t="s">
        <v>193</v>
      </c>
      <c r="E142" s="297">
        <v>15</v>
      </c>
      <c r="F142" s="297">
        <v>0</v>
      </c>
      <c r="G142" s="298">
        <f>E142*F142</f>
        <v>0</v>
      </c>
      <c r="H142" s="299">
        <v>3.6000000000000002E-4</v>
      </c>
      <c r="I142" s="300">
        <f>E142*H142</f>
        <v>5.4000000000000003E-3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 ht="22.5">
      <c r="A143" s="293">
        <v>49</v>
      </c>
      <c r="B143" s="294" t="s">
        <v>565</v>
      </c>
      <c r="C143" s="295" t="s">
        <v>566</v>
      </c>
      <c r="D143" s="296" t="s">
        <v>180</v>
      </c>
      <c r="E143" s="297">
        <v>4</v>
      </c>
      <c r="F143" s="297">
        <v>0</v>
      </c>
      <c r="G143" s="298">
        <f>E143*F143</f>
        <v>0</v>
      </c>
      <c r="H143" s="299">
        <v>7.1999999999999995E-2</v>
      </c>
      <c r="I143" s="300">
        <f>E143*H143</f>
        <v>0.28799999999999998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567</v>
      </c>
      <c r="D144" s="304"/>
      <c r="E144" s="304"/>
      <c r="F144" s="304"/>
      <c r="G144" s="305"/>
      <c r="I144" s="306"/>
      <c r="K144" s="306"/>
      <c r="L144" s="307" t="s">
        <v>567</v>
      </c>
      <c r="O144" s="292">
        <v>3</v>
      </c>
    </row>
    <row r="145" spans="1:80">
      <c r="A145" s="301"/>
      <c r="B145" s="302"/>
      <c r="C145" s="303" t="s">
        <v>568</v>
      </c>
      <c r="D145" s="304"/>
      <c r="E145" s="304"/>
      <c r="F145" s="304"/>
      <c r="G145" s="305"/>
      <c r="I145" s="306"/>
      <c r="K145" s="306"/>
      <c r="L145" s="307" t="s">
        <v>568</v>
      </c>
      <c r="O145" s="292">
        <v>3</v>
      </c>
    </row>
    <row r="146" spans="1:80">
      <c r="A146" s="293">
        <v>50</v>
      </c>
      <c r="B146" s="294" t="s">
        <v>353</v>
      </c>
      <c r="C146" s="295" t="s">
        <v>354</v>
      </c>
      <c r="D146" s="296" t="s">
        <v>193</v>
      </c>
      <c r="E146" s="297">
        <v>13</v>
      </c>
      <c r="F146" s="297">
        <v>0</v>
      </c>
      <c r="G146" s="298">
        <f>E146*F146</f>
        <v>0</v>
      </c>
      <c r="H146" s="299">
        <v>3.5999999999999999E-3</v>
      </c>
      <c r="I146" s="300">
        <f>E146*H146</f>
        <v>4.6800000000000001E-2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293">
        <v>51</v>
      </c>
      <c r="B147" s="294" t="s">
        <v>569</v>
      </c>
      <c r="C147" s="295" t="s">
        <v>570</v>
      </c>
      <c r="D147" s="296" t="s">
        <v>310</v>
      </c>
      <c r="E147" s="297">
        <v>0.255</v>
      </c>
      <c r="F147" s="297">
        <v>0</v>
      </c>
      <c r="G147" s="298">
        <f>E147*F147</f>
        <v>0</v>
      </c>
      <c r="H147" s="299">
        <v>1</v>
      </c>
      <c r="I147" s="300">
        <f>E147*H147</f>
        <v>0.255</v>
      </c>
      <c r="J147" s="299"/>
      <c r="K147" s="300">
        <f>E147*J147</f>
        <v>0</v>
      </c>
      <c r="O147" s="292">
        <v>2</v>
      </c>
      <c r="AA147" s="261">
        <v>3</v>
      </c>
      <c r="AB147" s="261">
        <v>1</v>
      </c>
      <c r="AC147" s="261">
        <v>58380129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3</v>
      </c>
      <c r="CB147" s="292">
        <v>1</v>
      </c>
    </row>
    <row r="148" spans="1:80">
      <c r="A148" s="301"/>
      <c r="B148" s="308"/>
      <c r="C148" s="309" t="s">
        <v>571</v>
      </c>
      <c r="D148" s="310"/>
      <c r="E148" s="311">
        <v>0.255</v>
      </c>
      <c r="F148" s="312"/>
      <c r="G148" s="313"/>
      <c r="H148" s="314"/>
      <c r="I148" s="306"/>
      <c r="J148" s="315"/>
      <c r="K148" s="306"/>
      <c r="M148" s="307" t="s">
        <v>571</v>
      </c>
      <c r="O148" s="292"/>
    </row>
    <row r="149" spans="1:80">
      <c r="A149" s="293">
        <v>52</v>
      </c>
      <c r="B149" s="294" t="s">
        <v>355</v>
      </c>
      <c r="C149" s="295" t="s">
        <v>356</v>
      </c>
      <c r="D149" s="296" t="s">
        <v>180</v>
      </c>
      <c r="E149" s="297">
        <v>32</v>
      </c>
      <c r="F149" s="297">
        <v>0</v>
      </c>
      <c r="G149" s="298">
        <f>E149*F149</f>
        <v>0</v>
      </c>
      <c r="H149" s="299">
        <v>0.17244999999999999</v>
      </c>
      <c r="I149" s="300">
        <f>E149*H149</f>
        <v>5.5183999999999997</v>
      </c>
      <c r="J149" s="299"/>
      <c r="K149" s="300">
        <f>E149*J149</f>
        <v>0</v>
      </c>
      <c r="O149" s="292">
        <v>2</v>
      </c>
      <c r="AA149" s="261">
        <v>3</v>
      </c>
      <c r="AB149" s="261">
        <v>1</v>
      </c>
      <c r="AC149" s="261">
        <v>592451170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3</v>
      </c>
      <c r="CB149" s="292">
        <v>1</v>
      </c>
    </row>
    <row r="150" spans="1:80">
      <c r="A150" s="301"/>
      <c r="B150" s="308"/>
      <c r="C150" s="309" t="s">
        <v>572</v>
      </c>
      <c r="D150" s="310"/>
      <c r="E150" s="311">
        <v>31.5</v>
      </c>
      <c r="F150" s="312"/>
      <c r="G150" s="313"/>
      <c r="H150" s="314"/>
      <c r="I150" s="306"/>
      <c r="J150" s="315"/>
      <c r="K150" s="306"/>
      <c r="M150" s="307" t="s">
        <v>572</v>
      </c>
      <c r="O150" s="292"/>
    </row>
    <row r="151" spans="1:80">
      <c r="A151" s="301"/>
      <c r="B151" s="308"/>
      <c r="C151" s="309" t="s">
        <v>573</v>
      </c>
      <c r="D151" s="310"/>
      <c r="E151" s="311">
        <v>0.5</v>
      </c>
      <c r="F151" s="312"/>
      <c r="G151" s="313"/>
      <c r="H151" s="314"/>
      <c r="I151" s="306"/>
      <c r="J151" s="315"/>
      <c r="K151" s="306"/>
      <c r="M151" s="307" t="s">
        <v>573</v>
      </c>
      <c r="O151" s="292"/>
    </row>
    <row r="152" spans="1:80">
      <c r="A152" s="316"/>
      <c r="B152" s="317" t="s">
        <v>99</v>
      </c>
      <c r="C152" s="318" t="s">
        <v>347</v>
      </c>
      <c r="D152" s="319"/>
      <c r="E152" s="320"/>
      <c r="F152" s="321"/>
      <c r="G152" s="322">
        <f>SUM(G140:G151)</f>
        <v>0</v>
      </c>
      <c r="H152" s="323"/>
      <c r="I152" s="324">
        <f>SUM(I140:I151)</f>
        <v>8.3305999999999987</v>
      </c>
      <c r="J152" s="323"/>
      <c r="K152" s="324">
        <f>SUM(K140:K151)</f>
        <v>0</v>
      </c>
      <c r="O152" s="292">
        <v>4</v>
      </c>
      <c r="BA152" s="325">
        <f>SUM(BA140:BA151)</f>
        <v>0</v>
      </c>
      <c r="BB152" s="325">
        <f>SUM(BB140:BB151)</f>
        <v>0</v>
      </c>
      <c r="BC152" s="325">
        <f>SUM(BC140:BC151)</f>
        <v>0</v>
      </c>
      <c r="BD152" s="325">
        <f>SUM(BD140:BD151)</f>
        <v>0</v>
      </c>
      <c r="BE152" s="325">
        <f>SUM(BE140:BE151)</f>
        <v>0</v>
      </c>
    </row>
    <row r="153" spans="1:80">
      <c r="A153" s="282" t="s">
        <v>97</v>
      </c>
      <c r="B153" s="283" t="s">
        <v>360</v>
      </c>
      <c r="C153" s="284" t="s">
        <v>361</v>
      </c>
      <c r="D153" s="285"/>
      <c r="E153" s="286"/>
      <c r="F153" s="286"/>
      <c r="G153" s="287"/>
      <c r="H153" s="288"/>
      <c r="I153" s="289"/>
      <c r="J153" s="290"/>
      <c r="K153" s="291"/>
      <c r="O153" s="292">
        <v>1</v>
      </c>
    </row>
    <row r="154" spans="1:80">
      <c r="A154" s="293">
        <v>53</v>
      </c>
      <c r="B154" s="294" t="s">
        <v>363</v>
      </c>
      <c r="C154" s="295" t="s">
        <v>364</v>
      </c>
      <c r="D154" s="296" t="s">
        <v>180</v>
      </c>
      <c r="E154" s="297">
        <v>59</v>
      </c>
      <c r="F154" s="297">
        <v>0</v>
      </c>
      <c r="G154" s="298">
        <f>E154*F154</f>
        <v>0</v>
      </c>
      <c r="H154" s="299">
        <v>2.2000000000000001E-4</v>
      </c>
      <c r="I154" s="300">
        <f>E154*H154</f>
        <v>1.298E-2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8"/>
      <c r="C155" s="309" t="s">
        <v>500</v>
      </c>
      <c r="D155" s="310"/>
      <c r="E155" s="311">
        <v>29.5</v>
      </c>
      <c r="F155" s="312"/>
      <c r="G155" s="313"/>
      <c r="H155" s="314"/>
      <c r="I155" s="306"/>
      <c r="J155" s="315"/>
      <c r="K155" s="306"/>
      <c r="M155" s="307" t="s">
        <v>500</v>
      </c>
      <c r="O155" s="292"/>
    </row>
    <row r="156" spans="1:80">
      <c r="A156" s="301"/>
      <c r="B156" s="308"/>
      <c r="C156" s="309" t="s">
        <v>501</v>
      </c>
      <c r="D156" s="310"/>
      <c r="E156" s="311">
        <v>29.5</v>
      </c>
      <c r="F156" s="312"/>
      <c r="G156" s="313"/>
      <c r="H156" s="314"/>
      <c r="I156" s="306"/>
      <c r="J156" s="315"/>
      <c r="K156" s="306"/>
      <c r="M156" s="307" t="s">
        <v>501</v>
      </c>
      <c r="O156" s="292"/>
    </row>
    <row r="157" spans="1:80">
      <c r="A157" s="316"/>
      <c r="B157" s="317" t="s">
        <v>99</v>
      </c>
      <c r="C157" s="318" t="s">
        <v>362</v>
      </c>
      <c r="D157" s="319"/>
      <c r="E157" s="320"/>
      <c r="F157" s="321"/>
      <c r="G157" s="322">
        <f>SUM(G153:G156)</f>
        <v>0</v>
      </c>
      <c r="H157" s="323"/>
      <c r="I157" s="324">
        <f>SUM(I153:I156)</f>
        <v>1.298E-2</v>
      </c>
      <c r="J157" s="323"/>
      <c r="K157" s="324">
        <f>SUM(K153:K156)</f>
        <v>0</v>
      </c>
      <c r="O157" s="292">
        <v>4</v>
      </c>
      <c r="BA157" s="325">
        <f>SUM(BA153:BA156)</f>
        <v>0</v>
      </c>
      <c r="BB157" s="325">
        <f>SUM(BB153:BB156)</f>
        <v>0</v>
      </c>
      <c r="BC157" s="325">
        <f>SUM(BC153:BC156)</f>
        <v>0</v>
      </c>
      <c r="BD157" s="325">
        <f>SUM(BD153:BD156)</f>
        <v>0</v>
      </c>
      <c r="BE157" s="325">
        <f>SUM(BE153:BE156)</f>
        <v>0</v>
      </c>
    </row>
    <row r="158" spans="1:80">
      <c r="A158" s="282" t="s">
        <v>97</v>
      </c>
      <c r="B158" s="283" t="s">
        <v>368</v>
      </c>
      <c r="C158" s="284" t="s">
        <v>369</v>
      </c>
      <c r="D158" s="285"/>
      <c r="E158" s="286"/>
      <c r="F158" s="286"/>
      <c r="G158" s="287"/>
      <c r="H158" s="288"/>
      <c r="I158" s="289"/>
      <c r="J158" s="290"/>
      <c r="K158" s="291"/>
      <c r="O158" s="292">
        <v>1</v>
      </c>
    </row>
    <row r="159" spans="1:80">
      <c r="A159" s="293">
        <v>54</v>
      </c>
      <c r="B159" s="294" t="s">
        <v>373</v>
      </c>
      <c r="C159" s="295" t="s">
        <v>374</v>
      </c>
      <c r="D159" s="296" t="s">
        <v>193</v>
      </c>
      <c r="E159" s="297">
        <v>13.5</v>
      </c>
      <c r="F159" s="297">
        <v>0</v>
      </c>
      <c r="G159" s="298">
        <f>E159*F159</f>
        <v>0</v>
      </c>
      <c r="H159" s="299">
        <v>3.6999999999999999E-4</v>
      </c>
      <c r="I159" s="300">
        <f>E159*H159</f>
        <v>4.9950000000000003E-3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2"/>
      <c r="C160" s="303" t="s">
        <v>375</v>
      </c>
      <c r="D160" s="304"/>
      <c r="E160" s="304"/>
      <c r="F160" s="304"/>
      <c r="G160" s="305"/>
      <c r="I160" s="306"/>
      <c r="K160" s="306"/>
      <c r="L160" s="307" t="s">
        <v>375</v>
      </c>
      <c r="O160" s="292">
        <v>3</v>
      </c>
    </row>
    <row r="161" spans="1:80">
      <c r="A161" s="293">
        <v>55</v>
      </c>
      <c r="B161" s="294" t="s">
        <v>376</v>
      </c>
      <c r="C161" s="295" t="s">
        <v>377</v>
      </c>
      <c r="D161" s="296" t="s">
        <v>193</v>
      </c>
      <c r="E161" s="297">
        <v>24</v>
      </c>
      <c r="F161" s="297">
        <v>0</v>
      </c>
      <c r="G161" s="298">
        <f>E161*F161</f>
        <v>0</v>
      </c>
      <c r="H161" s="299">
        <v>0.188</v>
      </c>
      <c r="I161" s="300">
        <f>E161*H161</f>
        <v>4.5120000000000005</v>
      </c>
      <c r="J161" s="299">
        <v>0</v>
      </c>
      <c r="K161" s="300">
        <f>E161*J161</f>
        <v>0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301"/>
      <c r="B162" s="308"/>
      <c r="C162" s="309" t="s">
        <v>574</v>
      </c>
      <c r="D162" s="310"/>
      <c r="E162" s="311">
        <v>6.5</v>
      </c>
      <c r="F162" s="312"/>
      <c r="G162" s="313"/>
      <c r="H162" s="314"/>
      <c r="I162" s="306"/>
      <c r="J162" s="315"/>
      <c r="K162" s="306"/>
      <c r="M162" s="307" t="s">
        <v>574</v>
      </c>
      <c r="O162" s="292"/>
    </row>
    <row r="163" spans="1:80">
      <c r="A163" s="301"/>
      <c r="B163" s="308"/>
      <c r="C163" s="309" t="s">
        <v>379</v>
      </c>
      <c r="D163" s="310"/>
      <c r="E163" s="311">
        <v>2</v>
      </c>
      <c r="F163" s="312"/>
      <c r="G163" s="313"/>
      <c r="H163" s="314"/>
      <c r="I163" s="306"/>
      <c r="J163" s="315"/>
      <c r="K163" s="306"/>
      <c r="M163" s="307" t="s">
        <v>379</v>
      </c>
      <c r="O163" s="292"/>
    </row>
    <row r="164" spans="1:80">
      <c r="A164" s="301"/>
      <c r="B164" s="308"/>
      <c r="C164" s="309" t="s">
        <v>575</v>
      </c>
      <c r="D164" s="310"/>
      <c r="E164" s="311">
        <v>6.5</v>
      </c>
      <c r="F164" s="312"/>
      <c r="G164" s="313"/>
      <c r="H164" s="314"/>
      <c r="I164" s="306"/>
      <c r="J164" s="315"/>
      <c r="K164" s="306"/>
      <c r="M164" s="307" t="s">
        <v>575</v>
      </c>
      <c r="O164" s="292"/>
    </row>
    <row r="165" spans="1:80">
      <c r="A165" s="301"/>
      <c r="B165" s="308"/>
      <c r="C165" s="309" t="s">
        <v>576</v>
      </c>
      <c r="D165" s="310"/>
      <c r="E165" s="311">
        <v>9</v>
      </c>
      <c r="F165" s="312"/>
      <c r="G165" s="313"/>
      <c r="H165" s="314"/>
      <c r="I165" s="306"/>
      <c r="J165" s="315"/>
      <c r="K165" s="306"/>
      <c r="M165" s="307" t="s">
        <v>576</v>
      </c>
      <c r="O165" s="292"/>
    </row>
    <row r="166" spans="1:80">
      <c r="A166" s="293">
        <v>56</v>
      </c>
      <c r="B166" s="294" t="s">
        <v>383</v>
      </c>
      <c r="C166" s="295" t="s">
        <v>384</v>
      </c>
      <c r="D166" s="296" t="s">
        <v>109</v>
      </c>
      <c r="E166" s="297">
        <v>0.315</v>
      </c>
      <c r="F166" s="297">
        <v>0</v>
      </c>
      <c r="G166" s="298">
        <f>E166*F166</f>
        <v>0</v>
      </c>
      <c r="H166" s="299">
        <v>2.5249999999999999</v>
      </c>
      <c r="I166" s="300">
        <f>E166*H166</f>
        <v>0.79537499999999994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2"/>
      <c r="C167" s="303" t="s">
        <v>344</v>
      </c>
      <c r="D167" s="304"/>
      <c r="E167" s="304"/>
      <c r="F167" s="304"/>
      <c r="G167" s="305"/>
      <c r="I167" s="306"/>
      <c r="K167" s="306"/>
      <c r="L167" s="307" t="s">
        <v>344</v>
      </c>
      <c r="O167" s="292">
        <v>3</v>
      </c>
    </row>
    <row r="168" spans="1:80">
      <c r="A168" s="301"/>
      <c r="B168" s="308"/>
      <c r="C168" s="309" t="s">
        <v>577</v>
      </c>
      <c r="D168" s="310"/>
      <c r="E168" s="311">
        <v>0.315</v>
      </c>
      <c r="F168" s="312"/>
      <c r="G168" s="313"/>
      <c r="H168" s="314"/>
      <c r="I168" s="306"/>
      <c r="J168" s="315"/>
      <c r="K168" s="306"/>
      <c r="M168" s="307" t="s">
        <v>577</v>
      </c>
      <c r="O168" s="292"/>
    </row>
    <row r="169" spans="1:80">
      <c r="A169" s="293">
        <v>57</v>
      </c>
      <c r="B169" s="294" t="s">
        <v>386</v>
      </c>
      <c r="C169" s="295" t="s">
        <v>387</v>
      </c>
      <c r="D169" s="296" t="s">
        <v>193</v>
      </c>
      <c r="E169" s="297">
        <v>13</v>
      </c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2"/>
      <c r="C170" s="303"/>
      <c r="D170" s="304"/>
      <c r="E170" s="304"/>
      <c r="F170" s="304"/>
      <c r="G170" s="305"/>
      <c r="I170" s="306"/>
      <c r="K170" s="306"/>
      <c r="L170" s="307"/>
      <c r="O170" s="292">
        <v>3</v>
      </c>
    </row>
    <row r="171" spans="1:80">
      <c r="A171" s="293">
        <v>58</v>
      </c>
      <c r="B171" s="294" t="s">
        <v>388</v>
      </c>
      <c r="C171" s="295" t="s">
        <v>389</v>
      </c>
      <c r="D171" s="296" t="s">
        <v>193</v>
      </c>
      <c r="E171" s="297">
        <v>13</v>
      </c>
      <c r="F171" s="297">
        <v>0</v>
      </c>
      <c r="G171" s="298">
        <f>E171*F171</f>
        <v>0</v>
      </c>
      <c r="H171" s="299">
        <v>0</v>
      </c>
      <c r="I171" s="300">
        <f>E171*H171</f>
        <v>0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293">
        <v>59</v>
      </c>
      <c r="B172" s="294" t="s">
        <v>390</v>
      </c>
      <c r="C172" s="295" t="s">
        <v>391</v>
      </c>
      <c r="D172" s="296" t="s">
        <v>177</v>
      </c>
      <c r="E172" s="297">
        <v>10</v>
      </c>
      <c r="F172" s="297">
        <v>0</v>
      </c>
      <c r="G172" s="298">
        <f>E172*F172</f>
        <v>0</v>
      </c>
      <c r="H172" s="299">
        <v>4.5999999999999999E-2</v>
      </c>
      <c r="I172" s="300">
        <f>E172*H172</f>
        <v>0.45999999999999996</v>
      </c>
      <c r="J172" s="299"/>
      <c r="K172" s="300">
        <f>E172*J172</f>
        <v>0</v>
      </c>
      <c r="O172" s="292">
        <v>2</v>
      </c>
      <c r="AA172" s="261">
        <v>3</v>
      </c>
      <c r="AB172" s="261">
        <v>1</v>
      </c>
      <c r="AC172" s="261">
        <v>59217420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3</v>
      </c>
      <c r="CB172" s="292">
        <v>1</v>
      </c>
    </row>
    <row r="173" spans="1:80">
      <c r="A173" s="301"/>
      <c r="B173" s="308"/>
      <c r="C173" s="309" t="s">
        <v>578</v>
      </c>
      <c r="D173" s="310"/>
      <c r="E173" s="311">
        <v>9.09</v>
      </c>
      <c r="F173" s="312"/>
      <c r="G173" s="313"/>
      <c r="H173" s="314"/>
      <c r="I173" s="306"/>
      <c r="J173" s="315"/>
      <c r="K173" s="306"/>
      <c r="M173" s="307" t="s">
        <v>578</v>
      </c>
      <c r="O173" s="292"/>
    </row>
    <row r="174" spans="1:80">
      <c r="A174" s="301"/>
      <c r="B174" s="308"/>
      <c r="C174" s="309" t="s">
        <v>579</v>
      </c>
      <c r="D174" s="310"/>
      <c r="E174" s="311">
        <v>0.91</v>
      </c>
      <c r="F174" s="312"/>
      <c r="G174" s="313"/>
      <c r="H174" s="314"/>
      <c r="I174" s="306"/>
      <c r="J174" s="315"/>
      <c r="K174" s="306"/>
      <c r="M174" s="307" t="s">
        <v>579</v>
      </c>
      <c r="O174" s="292"/>
    </row>
    <row r="175" spans="1:80">
      <c r="A175" s="293">
        <v>60</v>
      </c>
      <c r="B175" s="294" t="s">
        <v>394</v>
      </c>
      <c r="C175" s="295" t="s">
        <v>395</v>
      </c>
      <c r="D175" s="296" t="s">
        <v>177</v>
      </c>
      <c r="E175" s="297">
        <v>13</v>
      </c>
      <c r="F175" s="297">
        <v>0</v>
      </c>
      <c r="G175" s="298">
        <f>E175*F175</f>
        <v>0</v>
      </c>
      <c r="H175" s="299">
        <v>0.04</v>
      </c>
      <c r="I175" s="300">
        <f>E175*H175</f>
        <v>0.52</v>
      </c>
      <c r="J175" s="299"/>
      <c r="K175" s="300">
        <f>E175*J175</f>
        <v>0</v>
      </c>
      <c r="O175" s="292">
        <v>2</v>
      </c>
      <c r="AA175" s="261">
        <v>3</v>
      </c>
      <c r="AB175" s="261">
        <v>10</v>
      </c>
      <c r="AC175" s="261">
        <v>59217489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3</v>
      </c>
      <c r="CB175" s="292">
        <v>10</v>
      </c>
    </row>
    <row r="176" spans="1:80">
      <c r="A176" s="301"/>
      <c r="B176" s="308"/>
      <c r="C176" s="309" t="s">
        <v>580</v>
      </c>
      <c r="D176" s="310"/>
      <c r="E176" s="311">
        <v>13</v>
      </c>
      <c r="F176" s="312"/>
      <c r="G176" s="313"/>
      <c r="H176" s="314"/>
      <c r="I176" s="306"/>
      <c r="J176" s="315"/>
      <c r="K176" s="306"/>
      <c r="M176" s="307" t="s">
        <v>580</v>
      </c>
      <c r="O176" s="292"/>
    </row>
    <row r="177" spans="1:80">
      <c r="A177" s="293">
        <v>61</v>
      </c>
      <c r="B177" s="294" t="s">
        <v>397</v>
      </c>
      <c r="C177" s="295" t="s">
        <v>398</v>
      </c>
      <c r="D177" s="296" t="s">
        <v>177</v>
      </c>
      <c r="E177" s="297">
        <v>14</v>
      </c>
      <c r="F177" s="297">
        <v>0</v>
      </c>
      <c r="G177" s="298">
        <f>E177*F177</f>
        <v>0</v>
      </c>
      <c r="H177" s="299">
        <v>5.1999999999999998E-2</v>
      </c>
      <c r="I177" s="300">
        <f>E177*H177</f>
        <v>0.72799999999999998</v>
      </c>
      <c r="J177" s="299"/>
      <c r="K177" s="300">
        <f>E177*J177</f>
        <v>0</v>
      </c>
      <c r="O177" s="292">
        <v>2</v>
      </c>
      <c r="AA177" s="261">
        <v>3</v>
      </c>
      <c r="AB177" s="261">
        <v>1</v>
      </c>
      <c r="AC177" s="261">
        <v>59217490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3</v>
      </c>
      <c r="CB177" s="292">
        <v>1</v>
      </c>
    </row>
    <row r="178" spans="1:80">
      <c r="A178" s="301"/>
      <c r="B178" s="308"/>
      <c r="C178" s="309" t="s">
        <v>581</v>
      </c>
      <c r="D178" s="310"/>
      <c r="E178" s="311">
        <v>13.13</v>
      </c>
      <c r="F178" s="312"/>
      <c r="G178" s="313"/>
      <c r="H178" s="314"/>
      <c r="I178" s="306"/>
      <c r="J178" s="315"/>
      <c r="K178" s="306"/>
      <c r="M178" s="307" t="s">
        <v>581</v>
      </c>
      <c r="O178" s="292"/>
    </row>
    <row r="179" spans="1:80">
      <c r="A179" s="301"/>
      <c r="B179" s="308"/>
      <c r="C179" s="309" t="s">
        <v>508</v>
      </c>
      <c r="D179" s="310"/>
      <c r="E179" s="311">
        <v>0.87</v>
      </c>
      <c r="F179" s="312"/>
      <c r="G179" s="313"/>
      <c r="H179" s="314"/>
      <c r="I179" s="306"/>
      <c r="J179" s="315"/>
      <c r="K179" s="306"/>
      <c r="M179" s="307" t="s">
        <v>508</v>
      </c>
      <c r="O179" s="292"/>
    </row>
    <row r="180" spans="1:80">
      <c r="A180" s="293">
        <v>62</v>
      </c>
      <c r="B180" s="294" t="s">
        <v>400</v>
      </c>
      <c r="C180" s="295" t="s">
        <v>401</v>
      </c>
      <c r="D180" s="296" t="s">
        <v>177</v>
      </c>
      <c r="E180" s="297">
        <v>2</v>
      </c>
      <c r="F180" s="297">
        <v>0</v>
      </c>
      <c r="G180" s="298">
        <f>E180*F180</f>
        <v>0</v>
      </c>
      <c r="H180" s="299">
        <v>6.9000000000000006E-2</v>
      </c>
      <c r="I180" s="300">
        <f>E180*H180</f>
        <v>0.13800000000000001</v>
      </c>
      <c r="J180" s="299"/>
      <c r="K180" s="300">
        <f>E180*J180</f>
        <v>0</v>
      </c>
      <c r="O180" s="292">
        <v>2</v>
      </c>
      <c r="AA180" s="261">
        <v>3</v>
      </c>
      <c r="AB180" s="261">
        <v>1</v>
      </c>
      <c r="AC180" s="261">
        <v>59217491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3</v>
      </c>
      <c r="CB180" s="292">
        <v>1</v>
      </c>
    </row>
    <row r="181" spans="1:80">
      <c r="A181" s="316"/>
      <c r="B181" s="317" t="s">
        <v>99</v>
      </c>
      <c r="C181" s="318" t="s">
        <v>370</v>
      </c>
      <c r="D181" s="319"/>
      <c r="E181" s="320"/>
      <c r="F181" s="321"/>
      <c r="G181" s="322">
        <f>SUM(G158:G180)</f>
        <v>0</v>
      </c>
      <c r="H181" s="323"/>
      <c r="I181" s="324">
        <f>SUM(I158:I180)</f>
        <v>7.1583699999999997</v>
      </c>
      <c r="J181" s="323"/>
      <c r="K181" s="324">
        <f>SUM(K158:K180)</f>
        <v>0</v>
      </c>
      <c r="O181" s="292">
        <v>4</v>
      </c>
      <c r="BA181" s="325">
        <f>SUM(BA158:BA180)</f>
        <v>0</v>
      </c>
      <c r="BB181" s="325">
        <f>SUM(BB158:BB180)</f>
        <v>0</v>
      </c>
      <c r="BC181" s="325">
        <f>SUM(BC158:BC180)</f>
        <v>0</v>
      </c>
      <c r="BD181" s="325">
        <f>SUM(BD158:BD180)</f>
        <v>0</v>
      </c>
      <c r="BE181" s="325">
        <f>SUM(BE158:BE180)</f>
        <v>0</v>
      </c>
    </row>
    <row r="182" spans="1:80">
      <c r="A182" s="282" t="s">
        <v>97</v>
      </c>
      <c r="B182" s="283" t="s">
        <v>402</v>
      </c>
      <c r="C182" s="284" t="s">
        <v>403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63</v>
      </c>
      <c r="B183" s="294" t="s">
        <v>405</v>
      </c>
      <c r="C183" s="295" t="s">
        <v>406</v>
      </c>
      <c r="D183" s="296" t="s">
        <v>407</v>
      </c>
      <c r="E183" s="297">
        <v>9</v>
      </c>
      <c r="F183" s="297">
        <v>0</v>
      </c>
      <c r="G183" s="298">
        <f>E183*F183</f>
        <v>0</v>
      </c>
      <c r="H183" s="299"/>
      <c r="I183" s="300">
        <f>E183*H183</f>
        <v>0</v>
      </c>
      <c r="J183" s="299"/>
      <c r="K183" s="300">
        <f>E183*J183</f>
        <v>0</v>
      </c>
      <c r="O183" s="292">
        <v>2</v>
      </c>
      <c r="AA183" s="261">
        <v>6</v>
      </c>
      <c r="AB183" s="261">
        <v>1</v>
      </c>
      <c r="AC183" s="261">
        <v>171156610600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6</v>
      </c>
      <c r="CB183" s="292">
        <v>1</v>
      </c>
    </row>
    <row r="184" spans="1:80">
      <c r="A184" s="301"/>
      <c r="B184" s="302"/>
      <c r="C184" s="303"/>
      <c r="D184" s="304"/>
      <c r="E184" s="304"/>
      <c r="F184" s="304"/>
      <c r="G184" s="305"/>
      <c r="I184" s="306"/>
      <c r="K184" s="306"/>
      <c r="L184" s="307"/>
      <c r="O184" s="292">
        <v>3</v>
      </c>
    </row>
    <row r="185" spans="1:80">
      <c r="A185" s="316"/>
      <c r="B185" s="317" t="s">
        <v>99</v>
      </c>
      <c r="C185" s="318" t="s">
        <v>404</v>
      </c>
      <c r="D185" s="319"/>
      <c r="E185" s="320"/>
      <c r="F185" s="321"/>
      <c r="G185" s="322">
        <f>SUM(G182:G184)</f>
        <v>0</v>
      </c>
      <c r="H185" s="323"/>
      <c r="I185" s="324">
        <f>SUM(I182:I184)</f>
        <v>0</v>
      </c>
      <c r="J185" s="323"/>
      <c r="K185" s="324">
        <f>SUM(K182:K184)</f>
        <v>0</v>
      </c>
      <c r="O185" s="292">
        <v>4</v>
      </c>
      <c r="BA185" s="325">
        <f>SUM(BA182:BA184)</f>
        <v>0</v>
      </c>
      <c r="BB185" s="325">
        <f>SUM(BB182:BB184)</f>
        <v>0</v>
      </c>
      <c r="BC185" s="325">
        <f>SUM(BC182:BC184)</f>
        <v>0</v>
      </c>
      <c r="BD185" s="325">
        <f>SUM(BD182:BD184)</f>
        <v>0</v>
      </c>
      <c r="BE185" s="325">
        <f>SUM(BE182:BE184)</f>
        <v>0</v>
      </c>
    </row>
    <row r="186" spans="1:80">
      <c r="A186" s="282" t="s">
        <v>97</v>
      </c>
      <c r="B186" s="283" t="s">
        <v>408</v>
      </c>
      <c r="C186" s="284" t="s">
        <v>409</v>
      </c>
      <c r="D186" s="285"/>
      <c r="E186" s="286"/>
      <c r="F186" s="286"/>
      <c r="G186" s="287"/>
      <c r="H186" s="288"/>
      <c r="I186" s="289"/>
      <c r="J186" s="290"/>
      <c r="K186" s="291"/>
      <c r="O186" s="292">
        <v>1</v>
      </c>
    </row>
    <row r="187" spans="1:80">
      <c r="A187" s="293">
        <v>64</v>
      </c>
      <c r="B187" s="294" t="s">
        <v>411</v>
      </c>
      <c r="C187" s="295" t="s">
        <v>412</v>
      </c>
      <c r="D187" s="296" t="s">
        <v>180</v>
      </c>
      <c r="E187" s="297">
        <v>35</v>
      </c>
      <c r="F187" s="297">
        <v>0</v>
      </c>
      <c r="G187" s="298">
        <f>E187*F187</f>
        <v>0</v>
      </c>
      <c r="H187" s="299">
        <v>0</v>
      </c>
      <c r="I187" s="300">
        <f>E187*H187</f>
        <v>0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16"/>
      <c r="B188" s="317" t="s">
        <v>99</v>
      </c>
      <c r="C188" s="318" t="s">
        <v>410</v>
      </c>
      <c r="D188" s="319"/>
      <c r="E188" s="320"/>
      <c r="F188" s="321"/>
      <c r="G188" s="322">
        <f>SUM(G186:G187)</f>
        <v>0</v>
      </c>
      <c r="H188" s="323"/>
      <c r="I188" s="324">
        <f>SUM(I186:I187)</f>
        <v>0</v>
      </c>
      <c r="J188" s="323"/>
      <c r="K188" s="324">
        <f>SUM(K186:K187)</f>
        <v>0</v>
      </c>
      <c r="O188" s="292">
        <v>4</v>
      </c>
      <c r="BA188" s="325">
        <f>SUM(BA186:BA187)</f>
        <v>0</v>
      </c>
      <c r="BB188" s="325">
        <f>SUM(BB186:BB187)</f>
        <v>0</v>
      </c>
      <c r="BC188" s="325">
        <f>SUM(BC186:BC187)</f>
        <v>0</v>
      </c>
      <c r="BD188" s="325">
        <f>SUM(BD186:BD187)</f>
        <v>0</v>
      </c>
      <c r="BE188" s="325">
        <f>SUM(BE186:BE187)</f>
        <v>0</v>
      </c>
    </row>
    <row r="189" spans="1:80">
      <c r="A189" s="282" t="s">
        <v>97</v>
      </c>
      <c r="B189" s="283" t="s">
        <v>414</v>
      </c>
      <c r="C189" s="284" t="s">
        <v>415</v>
      </c>
      <c r="D189" s="285"/>
      <c r="E189" s="286"/>
      <c r="F189" s="286"/>
      <c r="G189" s="287"/>
      <c r="H189" s="288"/>
      <c r="I189" s="289"/>
      <c r="J189" s="290"/>
      <c r="K189" s="291"/>
      <c r="O189" s="292">
        <v>1</v>
      </c>
    </row>
    <row r="190" spans="1:80">
      <c r="A190" s="293">
        <v>65</v>
      </c>
      <c r="B190" s="294" t="s">
        <v>417</v>
      </c>
      <c r="C190" s="295" t="s">
        <v>418</v>
      </c>
      <c r="D190" s="296" t="s">
        <v>180</v>
      </c>
      <c r="E190" s="297">
        <v>20</v>
      </c>
      <c r="F190" s="297">
        <v>0</v>
      </c>
      <c r="G190" s="298">
        <f>E190*F190</f>
        <v>0</v>
      </c>
      <c r="H190" s="299">
        <v>0</v>
      </c>
      <c r="I190" s="300">
        <f>E190*H190</f>
        <v>0</v>
      </c>
      <c r="J190" s="299">
        <v>-2.7499999999999998E-3</v>
      </c>
      <c r="K190" s="300">
        <f>E190*J190</f>
        <v>-5.4999999999999993E-2</v>
      </c>
      <c r="O190" s="292">
        <v>2</v>
      </c>
      <c r="AA190" s="261">
        <v>1</v>
      </c>
      <c r="AB190" s="261">
        <v>1</v>
      </c>
      <c r="AC190" s="261">
        <v>1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1</v>
      </c>
    </row>
    <row r="191" spans="1:80">
      <c r="A191" s="316"/>
      <c r="B191" s="317" t="s">
        <v>99</v>
      </c>
      <c r="C191" s="318" t="s">
        <v>416</v>
      </c>
      <c r="D191" s="319"/>
      <c r="E191" s="320"/>
      <c r="F191" s="321"/>
      <c r="G191" s="322">
        <f>SUM(G189:G190)</f>
        <v>0</v>
      </c>
      <c r="H191" s="323"/>
      <c r="I191" s="324">
        <f>SUM(I189:I190)</f>
        <v>0</v>
      </c>
      <c r="J191" s="323"/>
      <c r="K191" s="324">
        <f>SUM(K189:K190)</f>
        <v>-5.4999999999999993E-2</v>
      </c>
      <c r="O191" s="292">
        <v>4</v>
      </c>
      <c r="BA191" s="325">
        <f>SUM(BA189:BA190)</f>
        <v>0</v>
      </c>
      <c r="BB191" s="325">
        <f>SUM(BB189:BB190)</f>
        <v>0</v>
      </c>
      <c r="BC191" s="325">
        <f>SUM(BC189:BC190)</f>
        <v>0</v>
      </c>
      <c r="BD191" s="325">
        <f>SUM(BD189:BD190)</f>
        <v>0</v>
      </c>
      <c r="BE191" s="325">
        <f>SUM(BE189:BE190)</f>
        <v>0</v>
      </c>
    </row>
    <row r="192" spans="1:80">
      <c r="A192" s="282" t="s">
        <v>97</v>
      </c>
      <c r="B192" s="283" t="s">
        <v>582</v>
      </c>
      <c r="C192" s="284" t="s">
        <v>583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66</v>
      </c>
      <c r="B193" s="294" t="s">
        <v>585</v>
      </c>
      <c r="C193" s="295" t="s">
        <v>586</v>
      </c>
      <c r="D193" s="296" t="s">
        <v>180</v>
      </c>
      <c r="E193" s="297">
        <v>4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16"/>
      <c r="B194" s="317" t="s">
        <v>99</v>
      </c>
      <c r="C194" s="318" t="s">
        <v>584</v>
      </c>
      <c r="D194" s="319"/>
      <c r="E194" s="320"/>
      <c r="F194" s="321"/>
      <c r="G194" s="322">
        <f>SUM(G192:G193)</f>
        <v>0</v>
      </c>
      <c r="H194" s="323"/>
      <c r="I194" s="324">
        <f>SUM(I192:I193)</f>
        <v>0</v>
      </c>
      <c r="J194" s="323"/>
      <c r="K194" s="324">
        <f>SUM(K192:K193)</f>
        <v>0</v>
      </c>
      <c r="O194" s="292">
        <v>4</v>
      </c>
      <c r="BA194" s="325">
        <f>SUM(BA192:BA193)</f>
        <v>0</v>
      </c>
      <c r="BB194" s="325">
        <f>SUM(BB192:BB193)</f>
        <v>0</v>
      </c>
      <c r="BC194" s="325">
        <f>SUM(BC192:BC193)</f>
        <v>0</v>
      </c>
      <c r="BD194" s="325">
        <f>SUM(BD192:BD193)</f>
        <v>0</v>
      </c>
      <c r="BE194" s="325">
        <f>SUM(BE192:BE193)</f>
        <v>0</v>
      </c>
    </row>
    <row r="195" spans="1:80">
      <c r="A195" s="282" t="s">
        <v>97</v>
      </c>
      <c r="B195" s="283" t="s">
        <v>419</v>
      </c>
      <c r="C195" s="284" t="s">
        <v>420</v>
      </c>
      <c r="D195" s="285"/>
      <c r="E195" s="286"/>
      <c r="F195" s="286"/>
      <c r="G195" s="287"/>
      <c r="H195" s="288"/>
      <c r="I195" s="289"/>
      <c r="J195" s="290"/>
      <c r="K195" s="291"/>
      <c r="O195" s="292">
        <v>1</v>
      </c>
    </row>
    <row r="196" spans="1:80">
      <c r="A196" s="293">
        <v>67</v>
      </c>
      <c r="B196" s="294" t="s">
        <v>422</v>
      </c>
      <c r="C196" s="295" t="s">
        <v>423</v>
      </c>
      <c r="D196" s="296" t="s">
        <v>310</v>
      </c>
      <c r="E196" s="297">
        <v>98.661209782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/>
      <c r="K196" s="300">
        <f>E196*J196</f>
        <v>0</v>
      </c>
      <c r="O196" s="292">
        <v>2</v>
      </c>
      <c r="AA196" s="261">
        <v>7</v>
      </c>
      <c r="AB196" s="261">
        <v>1</v>
      </c>
      <c r="AC196" s="261">
        <v>2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7</v>
      </c>
      <c r="CB196" s="292">
        <v>1</v>
      </c>
    </row>
    <row r="197" spans="1:80">
      <c r="A197" s="316"/>
      <c r="B197" s="317" t="s">
        <v>99</v>
      </c>
      <c r="C197" s="318" t="s">
        <v>421</v>
      </c>
      <c r="D197" s="319"/>
      <c r="E197" s="320"/>
      <c r="F197" s="321"/>
      <c r="G197" s="322">
        <f>SUM(G195:G196)</f>
        <v>0</v>
      </c>
      <c r="H197" s="323"/>
      <c r="I197" s="324">
        <f>SUM(I195:I196)</f>
        <v>0</v>
      </c>
      <c r="J197" s="323"/>
      <c r="K197" s="324">
        <f>SUM(K195:K196)</f>
        <v>0</v>
      </c>
      <c r="O197" s="292">
        <v>4</v>
      </c>
      <c r="BA197" s="325">
        <f>SUM(BA195:BA196)</f>
        <v>0</v>
      </c>
      <c r="BB197" s="325">
        <f>SUM(BB195:BB196)</f>
        <v>0</v>
      </c>
      <c r="BC197" s="325">
        <f>SUM(BC195:BC196)</f>
        <v>0</v>
      </c>
      <c r="BD197" s="325">
        <f>SUM(BD195:BD196)</f>
        <v>0</v>
      </c>
      <c r="BE197" s="325">
        <f>SUM(BE195:BE196)</f>
        <v>0</v>
      </c>
    </row>
    <row r="198" spans="1:80">
      <c r="A198" s="282" t="s">
        <v>97</v>
      </c>
      <c r="B198" s="283" t="s">
        <v>587</v>
      </c>
      <c r="C198" s="284" t="s">
        <v>588</v>
      </c>
      <c r="D198" s="285"/>
      <c r="E198" s="286"/>
      <c r="F198" s="286"/>
      <c r="G198" s="287"/>
      <c r="H198" s="288"/>
      <c r="I198" s="289"/>
      <c r="J198" s="290"/>
      <c r="K198" s="291"/>
      <c r="O198" s="292">
        <v>1</v>
      </c>
    </row>
    <row r="199" spans="1:80" ht="22.5">
      <c r="A199" s="293">
        <v>68</v>
      </c>
      <c r="B199" s="294" t="s">
        <v>590</v>
      </c>
      <c r="C199" s="295" t="s">
        <v>591</v>
      </c>
      <c r="D199" s="296" t="s">
        <v>98</v>
      </c>
      <c r="E199" s="297">
        <v>1</v>
      </c>
      <c r="F199" s="297">
        <v>0</v>
      </c>
      <c r="G199" s="298">
        <f>E199*F199</f>
        <v>0</v>
      </c>
      <c r="H199" s="299">
        <v>0.10034999999999999</v>
      </c>
      <c r="I199" s="300">
        <f>E199*H199</f>
        <v>0.10034999999999999</v>
      </c>
      <c r="J199" s="299">
        <v>0</v>
      </c>
      <c r="K199" s="300">
        <f>E199*J199</f>
        <v>0</v>
      </c>
      <c r="O199" s="292">
        <v>2</v>
      </c>
      <c r="AA199" s="261">
        <v>1</v>
      </c>
      <c r="AB199" s="261">
        <v>7</v>
      </c>
      <c r="AC199" s="261">
        <v>7</v>
      </c>
      <c r="AZ199" s="261">
        <v>2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1</v>
      </c>
      <c r="CB199" s="292">
        <v>7</v>
      </c>
    </row>
    <row r="200" spans="1:80">
      <c r="A200" s="316"/>
      <c r="B200" s="317" t="s">
        <v>99</v>
      </c>
      <c r="C200" s="318" t="s">
        <v>589</v>
      </c>
      <c r="D200" s="319"/>
      <c r="E200" s="320"/>
      <c r="F200" s="321"/>
      <c r="G200" s="322">
        <f>SUM(G198:G199)</f>
        <v>0</v>
      </c>
      <c r="H200" s="323"/>
      <c r="I200" s="324">
        <f>SUM(I198:I199)</f>
        <v>0.10034999999999999</v>
      </c>
      <c r="J200" s="323"/>
      <c r="K200" s="324">
        <f>SUM(K198:K199)</f>
        <v>0</v>
      </c>
      <c r="O200" s="292">
        <v>4</v>
      </c>
      <c r="BA200" s="325">
        <f>SUM(BA198:BA199)</f>
        <v>0</v>
      </c>
      <c r="BB200" s="325">
        <f>SUM(BB198:BB199)</f>
        <v>0</v>
      </c>
      <c r="BC200" s="325">
        <f>SUM(BC198:BC199)</f>
        <v>0</v>
      </c>
      <c r="BD200" s="325">
        <f>SUM(BD198:BD199)</f>
        <v>0</v>
      </c>
      <c r="BE200" s="325">
        <f>SUM(BE198:BE199)</f>
        <v>0</v>
      </c>
    </row>
    <row r="201" spans="1:80">
      <c r="A201" s="282" t="s">
        <v>97</v>
      </c>
      <c r="B201" s="283" t="s">
        <v>437</v>
      </c>
      <c r="C201" s="284" t="s">
        <v>438</v>
      </c>
      <c r="D201" s="285"/>
      <c r="E201" s="286"/>
      <c r="F201" s="286"/>
      <c r="G201" s="287"/>
      <c r="H201" s="288"/>
      <c r="I201" s="289"/>
      <c r="J201" s="290"/>
      <c r="K201" s="291"/>
      <c r="O201" s="292">
        <v>1</v>
      </c>
    </row>
    <row r="202" spans="1:80">
      <c r="A202" s="293">
        <v>69</v>
      </c>
      <c r="B202" s="294" t="s">
        <v>440</v>
      </c>
      <c r="C202" s="295" t="s">
        <v>441</v>
      </c>
      <c r="D202" s="296" t="s">
        <v>98</v>
      </c>
      <c r="E202" s="297">
        <v>3</v>
      </c>
      <c r="F202" s="297">
        <v>0</v>
      </c>
      <c r="G202" s="298">
        <f>E202*F202</f>
        <v>0</v>
      </c>
      <c r="H202" s="299">
        <v>2.0000000000000001E-4</v>
      </c>
      <c r="I202" s="300">
        <f>E202*H202</f>
        <v>6.0000000000000006E-4</v>
      </c>
      <c r="J202" s="299">
        <v>0</v>
      </c>
      <c r="K202" s="300">
        <f>E202*J202</f>
        <v>0</v>
      </c>
      <c r="O202" s="292">
        <v>2</v>
      </c>
      <c r="AA202" s="261">
        <v>1</v>
      </c>
      <c r="AB202" s="261">
        <v>7</v>
      </c>
      <c r="AC202" s="261">
        <v>7</v>
      </c>
      <c r="AZ202" s="261">
        <v>2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1</v>
      </c>
      <c r="CB202" s="292">
        <v>7</v>
      </c>
    </row>
    <row r="203" spans="1:80">
      <c r="A203" s="293">
        <v>70</v>
      </c>
      <c r="B203" s="294" t="s">
        <v>442</v>
      </c>
      <c r="C203" s="295" t="s">
        <v>443</v>
      </c>
      <c r="D203" s="296" t="s">
        <v>98</v>
      </c>
      <c r="E203" s="297">
        <v>1</v>
      </c>
      <c r="F203" s="297">
        <v>0</v>
      </c>
      <c r="G203" s="298">
        <f>E203*F203</f>
        <v>0</v>
      </c>
      <c r="H203" s="299">
        <v>2.0000000000000001E-4</v>
      </c>
      <c r="I203" s="300">
        <f>E203*H203</f>
        <v>2.0000000000000001E-4</v>
      </c>
      <c r="J203" s="299">
        <v>0</v>
      </c>
      <c r="K203" s="300">
        <f>E203*J203</f>
        <v>0</v>
      </c>
      <c r="O203" s="292">
        <v>2</v>
      </c>
      <c r="AA203" s="261">
        <v>1</v>
      </c>
      <c r="AB203" s="261">
        <v>7</v>
      </c>
      <c r="AC203" s="261">
        <v>7</v>
      </c>
      <c r="AZ203" s="261">
        <v>2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1</v>
      </c>
      <c r="CB203" s="292">
        <v>7</v>
      </c>
    </row>
    <row r="204" spans="1:80">
      <c r="A204" s="316"/>
      <c r="B204" s="317" t="s">
        <v>99</v>
      </c>
      <c r="C204" s="318" t="s">
        <v>439</v>
      </c>
      <c r="D204" s="319"/>
      <c r="E204" s="320"/>
      <c r="F204" s="321"/>
      <c r="G204" s="322">
        <f>SUM(G201:G203)</f>
        <v>0</v>
      </c>
      <c r="H204" s="323"/>
      <c r="I204" s="324">
        <f>SUM(I201:I203)</f>
        <v>8.0000000000000004E-4</v>
      </c>
      <c r="J204" s="323"/>
      <c r="K204" s="324">
        <f>SUM(K201:K203)</f>
        <v>0</v>
      </c>
      <c r="O204" s="292">
        <v>4</v>
      </c>
      <c r="BA204" s="325">
        <f>SUM(BA201:BA203)</f>
        <v>0</v>
      </c>
      <c r="BB204" s="325">
        <f>SUM(BB201:BB203)</f>
        <v>0</v>
      </c>
      <c r="BC204" s="325">
        <f>SUM(BC201:BC203)</f>
        <v>0</v>
      </c>
      <c r="BD204" s="325">
        <f>SUM(BD201:BD203)</f>
        <v>0</v>
      </c>
      <c r="BE204" s="325">
        <f>SUM(BE201:BE203)</f>
        <v>0</v>
      </c>
    </row>
    <row r="205" spans="1:80">
      <c r="A205" s="282" t="s">
        <v>97</v>
      </c>
      <c r="B205" s="283" t="s">
        <v>444</v>
      </c>
      <c r="C205" s="284" t="s">
        <v>445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71</v>
      </c>
      <c r="B206" s="294" t="s">
        <v>447</v>
      </c>
      <c r="C206" s="295" t="s">
        <v>448</v>
      </c>
      <c r="D206" s="296" t="s">
        <v>310</v>
      </c>
      <c r="E206" s="297">
        <v>41.094000000000001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8</v>
      </c>
      <c r="AB206" s="261">
        <v>0</v>
      </c>
      <c r="AC206" s="261">
        <v>3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8</v>
      </c>
      <c r="CB206" s="292">
        <v>0</v>
      </c>
    </row>
    <row r="207" spans="1:80">
      <c r="A207" s="293">
        <v>72</v>
      </c>
      <c r="B207" s="294" t="s">
        <v>449</v>
      </c>
      <c r="C207" s="295" t="s">
        <v>450</v>
      </c>
      <c r="D207" s="296" t="s">
        <v>310</v>
      </c>
      <c r="E207" s="297">
        <v>369.846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/>
      <c r="K207" s="300">
        <f>E207*J207</f>
        <v>0</v>
      </c>
      <c r="O207" s="292">
        <v>2</v>
      </c>
      <c r="AA207" s="261">
        <v>8</v>
      </c>
      <c r="AB207" s="261">
        <v>0</v>
      </c>
      <c r="AC207" s="261">
        <v>3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8</v>
      </c>
      <c r="CB207" s="292">
        <v>0</v>
      </c>
    </row>
    <row r="208" spans="1:80">
      <c r="A208" s="301"/>
      <c r="B208" s="302"/>
      <c r="C208" s="303"/>
      <c r="D208" s="304"/>
      <c r="E208" s="304"/>
      <c r="F208" s="304"/>
      <c r="G208" s="305"/>
      <c r="I208" s="306"/>
      <c r="K208" s="306"/>
      <c r="L208" s="307"/>
      <c r="O208" s="292">
        <v>3</v>
      </c>
    </row>
    <row r="209" spans="1:80">
      <c r="A209" s="293">
        <v>73</v>
      </c>
      <c r="B209" s="294" t="s">
        <v>451</v>
      </c>
      <c r="C209" s="295" t="s">
        <v>452</v>
      </c>
      <c r="D209" s="296" t="s">
        <v>310</v>
      </c>
      <c r="E209" s="297">
        <v>41.094000000000001</v>
      </c>
      <c r="F209" s="297">
        <v>0</v>
      </c>
      <c r="G209" s="298">
        <f>E209*F209</f>
        <v>0</v>
      </c>
      <c r="H209" s="299">
        <v>0</v>
      </c>
      <c r="I209" s="300">
        <f>E209*H209</f>
        <v>0</v>
      </c>
      <c r="J209" s="299"/>
      <c r="K209" s="300">
        <f>E209*J209</f>
        <v>0</v>
      </c>
      <c r="O209" s="292">
        <v>2</v>
      </c>
      <c r="AA209" s="261">
        <v>8</v>
      </c>
      <c r="AB209" s="261">
        <v>0</v>
      </c>
      <c r="AC209" s="261">
        <v>3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8</v>
      </c>
      <c r="CB209" s="292">
        <v>0</v>
      </c>
    </row>
    <row r="210" spans="1:80">
      <c r="A210" s="316"/>
      <c r="B210" s="317" t="s">
        <v>99</v>
      </c>
      <c r="C210" s="318" t="s">
        <v>446</v>
      </c>
      <c r="D210" s="319"/>
      <c r="E210" s="320"/>
      <c r="F210" s="321"/>
      <c r="G210" s="322">
        <f>SUM(G205:G209)</f>
        <v>0</v>
      </c>
      <c r="H210" s="323"/>
      <c r="I210" s="324">
        <f>SUM(I205:I209)</f>
        <v>0</v>
      </c>
      <c r="J210" s="323"/>
      <c r="K210" s="324">
        <f>SUM(K205:K209)</f>
        <v>0</v>
      </c>
      <c r="O210" s="292">
        <v>4</v>
      </c>
      <c r="BA210" s="325">
        <f>SUM(BA205:BA209)</f>
        <v>0</v>
      </c>
      <c r="BB210" s="325">
        <f>SUM(BB205:BB209)</f>
        <v>0</v>
      </c>
      <c r="BC210" s="325">
        <f>SUM(BC205:BC209)</f>
        <v>0</v>
      </c>
      <c r="BD210" s="325">
        <f>SUM(BD205:BD209)</f>
        <v>0</v>
      </c>
      <c r="BE210" s="325">
        <f>SUM(BE205:BE209)</f>
        <v>0</v>
      </c>
    </row>
    <row r="211" spans="1:80">
      <c r="E211" s="261"/>
    </row>
    <row r="212" spans="1:80">
      <c r="E212" s="261"/>
    </row>
    <row r="213" spans="1:80">
      <c r="E213" s="261"/>
    </row>
    <row r="214" spans="1:80">
      <c r="E214" s="261"/>
    </row>
    <row r="215" spans="1:80">
      <c r="E215" s="261"/>
    </row>
    <row r="216" spans="1:80">
      <c r="E216" s="261"/>
    </row>
    <row r="217" spans="1:80">
      <c r="E217" s="261"/>
    </row>
    <row r="218" spans="1:80">
      <c r="E218" s="261"/>
    </row>
    <row r="219" spans="1:80">
      <c r="E219" s="261"/>
    </row>
    <row r="220" spans="1:80">
      <c r="E220" s="261"/>
    </row>
    <row r="221" spans="1:80">
      <c r="E221" s="261"/>
    </row>
    <row r="222" spans="1:80">
      <c r="E222" s="261"/>
    </row>
    <row r="223" spans="1:80">
      <c r="E223" s="261"/>
    </row>
    <row r="224" spans="1:80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A234" s="315"/>
      <c r="B234" s="315"/>
      <c r="C234" s="315"/>
      <c r="D234" s="315"/>
      <c r="E234" s="315"/>
      <c r="F234" s="315"/>
      <c r="G234" s="315"/>
    </row>
    <row r="235" spans="1:7">
      <c r="A235" s="315"/>
      <c r="B235" s="315"/>
      <c r="C235" s="315"/>
      <c r="D235" s="315"/>
      <c r="E235" s="315"/>
      <c r="F235" s="315"/>
      <c r="G235" s="315"/>
    </row>
    <row r="236" spans="1:7">
      <c r="A236" s="315"/>
      <c r="B236" s="315"/>
      <c r="C236" s="315"/>
      <c r="D236" s="315"/>
      <c r="E236" s="315"/>
      <c r="F236" s="315"/>
      <c r="G236" s="315"/>
    </row>
    <row r="237" spans="1:7">
      <c r="A237" s="315"/>
      <c r="B237" s="315"/>
      <c r="C237" s="315"/>
      <c r="D237" s="315"/>
      <c r="E237" s="315"/>
      <c r="F237" s="315"/>
      <c r="G237" s="315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A269" s="326"/>
      <c r="B269" s="326"/>
    </row>
    <row r="270" spans="1:7">
      <c r="A270" s="315"/>
      <c r="B270" s="315"/>
      <c r="C270" s="327"/>
      <c r="D270" s="327"/>
      <c r="E270" s="328"/>
      <c r="F270" s="327"/>
      <c r="G270" s="329"/>
    </row>
    <row r="271" spans="1:7">
      <c r="A271" s="330"/>
      <c r="B271" s="330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  <row r="278" spans="1:7">
      <c r="A278" s="315"/>
      <c r="B278" s="315"/>
      <c r="C278" s="315"/>
      <c r="D278" s="315"/>
      <c r="E278" s="331"/>
      <c r="F278" s="315"/>
      <c r="G278" s="315"/>
    </row>
    <row r="279" spans="1:7">
      <c r="A279" s="315"/>
      <c r="B279" s="315"/>
      <c r="C279" s="315"/>
      <c r="D279" s="315"/>
      <c r="E279" s="331"/>
      <c r="F279" s="315"/>
      <c r="G279" s="315"/>
    </row>
    <row r="280" spans="1:7">
      <c r="A280" s="315"/>
      <c r="B280" s="315"/>
      <c r="C280" s="315"/>
      <c r="D280" s="315"/>
      <c r="E280" s="331"/>
      <c r="F280" s="315"/>
      <c r="G280" s="315"/>
    </row>
    <row r="281" spans="1:7">
      <c r="A281" s="315"/>
      <c r="B281" s="315"/>
      <c r="C281" s="315"/>
      <c r="D281" s="315"/>
      <c r="E281" s="331"/>
      <c r="F281" s="315"/>
      <c r="G281" s="315"/>
    </row>
    <row r="282" spans="1:7">
      <c r="A282" s="315"/>
      <c r="B282" s="315"/>
      <c r="C282" s="315"/>
      <c r="D282" s="315"/>
      <c r="E282" s="331"/>
      <c r="F282" s="315"/>
      <c r="G282" s="315"/>
    </row>
    <row r="283" spans="1:7">
      <c r="A283" s="315"/>
      <c r="B283" s="315"/>
      <c r="C283" s="315"/>
      <c r="D283" s="315"/>
      <c r="E283" s="331"/>
      <c r="F283" s="315"/>
      <c r="G283" s="315"/>
    </row>
  </sheetData>
  <mergeCells count="91">
    <mergeCell ref="C208:G208"/>
    <mergeCell ref="C176:D176"/>
    <mergeCell ref="C178:D178"/>
    <mergeCell ref="C179:D179"/>
    <mergeCell ref="C184:G184"/>
    <mergeCell ref="C165:D165"/>
    <mergeCell ref="C167:G167"/>
    <mergeCell ref="C168:D168"/>
    <mergeCell ref="C170:G170"/>
    <mergeCell ref="C173:D173"/>
    <mergeCell ref="C174:D174"/>
    <mergeCell ref="C155:D155"/>
    <mergeCell ref="C156:D156"/>
    <mergeCell ref="C160:G160"/>
    <mergeCell ref="C162:D162"/>
    <mergeCell ref="C163:D163"/>
    <mergeCell ref="C164:D164"/>
    <mergeCell ref="C144:G144"/>
    <mergeCell ref="C145:G145"/>
    <mergeCell ref="C148:D148"/>
    <mergeCell ref="C150:D150"/>
    <mergeCell ref="C151:D151"/>
    <mergeCell ref="C132:G132"/>
    <mergeCell ref="C134:G134"/>
    <mergeCell ref="C136:G136"/>
    <mergeCell ref="C138:G138"/>
    <mergeCell ref="C119:G119"/>
    <mergeCell ref="C120:D120"/>
    <mergeCell ref="C122:D122"/>
    <mergeCell ref="C124:G124"/>
    <mergeCell ref="C125:D125"/>
    <mergeCell ref="C127:G127"/>
    <mergeCell ref="C128:D128"/>
    <mergeCell ref="C115:G115"/>
    <mergeCell ref="C99:D99"/>
    <mergeCell ref="C100:D100"/>
    <mergeCell ref="C101:D101"/>
    <mergeCell ref="C103:D103"/>
    <mergeCell ref="C106:D106"/>
    <mergeCell ref="C108:D108"/>
    <mergeCell ref="C88:D88"/>
    <mergeCell ref="C89:D89"/>
    <mergeCell ref="C90:D90"/>
    <mergeCell ref="C91:D91"/>
    <mergeCell ref="C92:D92"/>
    <mergeCell ref="C93:D93"/>
    <mergeCell ref="C94:D94"/>
    <mergeCell ref="C68:D68"/>
    <mergeCell ref="C72:D72"/>
    <mergeCell ref="C79:D79"/>
    <mergeCell ref="C81:D81"/>
    <mergeCell ref="C82:D82"/>
    <mergeCell ref="C83:D83"/>
    <mergeCell ref="C59:D59"/>
    <mergeCell ref="C60:D60"/>
    <mergeCell ref="C61:D61"/>
    <mergeCell ref="C62:D62"/>
    <mergeCell ref="C65:G65"/>
    <mergeCell ref="C66:D66"/>
    <mergeCell ref="C51:D51"/>
    <mergeCell ref="C52:D52"/>
    <mergeCell ref="C53:D53"/>
    <mergeCell ref="C54:D54"/>
    <mergeCell ref="C57:D57"/>
    <mergeCell ref="C58:D58"/>
    <mergeCell ref="C45:G45"/>
    <mergeCell ref="C46:G46"/>
    <mergeCell ref="C47:G47"/>
    <mergeCell ref="C48:G48"/>
    <mergeCell ref="C49:D49"/>
    <mergeCell ref="C50:D50"/>
    <mergeCell ref="C35:G35"/>
    <mergeCell ref="C36:D36"/>
    <mergeCell ref="C38:D38"/>
    <mergeCell ref="C39:D39"/>
    <mergeCell ref="C40:D40"/>
    <mergeCell ref="C41:D41"/>
    <mergeCell ref="C42:D42"/>
    <mergeCell ref="C43:D43"/>
    <mergeCell ref="C19:G19"/>
    <mergeCell ref="C24:G24"/>
    <mergeCell ref="C28:D28"/>
    <mergeCell ref="C30:D30"/>
    <mergeCell ref="A1:G1"/>
    <mergeCell ref="A3:B3"/>
    <mergeCell ref="A4:B4"/>
    <mergeCell ref="E4:G4"/>
    <mergeCell ref="C11:G11"/>
    <mergeCell ref="C13:G13"/>
    <mergeCell ref="C14:D14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165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164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40-2019 Rek'!E9</f>
        <v>0</v>
      </c>
      <c r="D15" s="160" t="str">
        <f>'SO 00 40-2019 Rek'!A14</f>
        <v>Ztížené výrobní podmínky</v>
      </c>
      <c r="E15" s="161"/>
      <c r="F15" s="162"/>
      <c r="G15" s="159">
        <f>'SO 00 40-2019 Rek'!I14</f>
        <v>0</v>
      </c>
    </row>
    <row r="16" spans="1:57" ht="15.95" customHeight="1">
      <c r="A16" s="157" t="s">
        <v>52</v>
      </c>
      <c r="B16" s="158" t="s">
        <v>53</v>
      </c>
      <c r="C16" s="159">
        <f>'SO 00 40-2019 Rek'!F9</f>
        <v>0</v>
      </c>
      <c r="D16" s="109" t="str">
        <f>'SO 00 40-2019 Rek'!A15</f>
        <v>Oborová přirážka</v>
      </c>
      <c r="E16" s="163"/>
      <c r="F16" s="164"/>
      <c r="G16" s="159">
        <f>'SO 00 40-2019 Rek'!I15</f>
        <v>0</v>
      </c>
    </row>
    <row r="17" spans="1:7" ht="15.95" customHeight="1">
      <c r="A17" s="157" t="s">
        <v>54</v>
      </c>
      <c r="B17" s="158" t="s">
        <v>55</v>
      </c>
      <c r="C17" s="159">
        <f>'SO 00 40-2019 Rek'!H9</f>
        <v>0</v>
      </c>
      <c r="D17" s="109" t="str">
        <f>'SO 00 40-2019 Rek'!A16</f>
        <v>Přesun stavebních kapacit</v>
      </c>
      <c r="E17" s="163"/>
      <c r="F17" s="164"/>
      <c r="G17" s="159">
        <f>'SO 00 40-2019 Rek'!I16</f>
        <v>0</v>
      </c>
    </row>
    <row r="18" spans="1:7" ht="15.95" customHeight="1">
      <c r="A18" s="165" t="s">
        <v>56</v>
      </c>
      <c r="B18" s="166" t="s">
        <v>57</v>
      </c>
      <c r="C18" s="159">
        <f>'SO 00 40-2019 Rek'!G9</f>
        <v>0</v>
      </c>
      <c r="D18" s="109" t="str">
        <f>'SO 00 40-2019 Rek'!A17</f>
        <v>Mimostaveništní doprava</v>
      </c>
      <c r="E18" s="163"/>
      <c r="F18" s="164"/>
      <c r="G18" s="159">
        <f>'SO 00 40-2019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40-2019 Rek'!A18</f>
        <v>Zařízení staveniště</v>
      </c>
      <c r="E19" s="163"/>
      <c r="F19" s="164"/>
      <c r="G19" s="159">
        <f>'SO 00 40-2019 Rek'!I18</f>
        <v>0</v>
      </c>
    </row>
    <row r="20" spans="1:7" ht="15.95" customHeight="1">
      <c r="A20" s="167"/>
      <c r="B20" s="158"/>
      <c r="C20" s="159"/>
      <c r="D20" s="109" t="str">
        <f>'SO 00 40-2019 Rek'!A19</f>
        <v>Provoz investora</v>
      </c>
      <c r="E20" s="163"/>
      <c r="F20" s="164"/>
      <c r="G20" s="159">
        <f>'SO 00 40-2019 Rek'!I19</f>
        <v>0</v>
      </c>
    </row>
    <row r="21" spans="1:7" ht="15.95" customHeight="1">
      <c r="A21" s="167" t="s">
        <v>29</v>
      </c>
      <c r="B21" s="158"/>
      <c r="C21" s="159">
        <f>'SO 00 40-2019 Rek'!I9</f>
        <v>0</v>
      </c>
      <c r="D21" s="109" t="str">
        <f>'SO 00 40-2019 Rek'!A20</f>
        <v>Kompletační činnost (IČD)</v>
      </c>
      <c r="E21" s="163"/>
      <c r="F21" s="164"/>
      <c r="G21" s="159">
        <f>'SO 00 40-2019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40-2019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40-2019 Pol'!B7</f>
        <v>00</v>
      </c>
      <c r="B7" s="70" t="str">
        <f>'SO 00 40-2019 Pol'!C7</f>
        <v>Ostatní náklady</v>
      </c>
      <c r="D7" s="230"/>
      <c r="E7" s="333">
        <f>'SO 00 40-2019 Pol'!BA30</f>
        <v>0</v>
      </c>
      <c r="F7" s="334">
        <f>'SO 00 40-2019 Pol'!BB30</f>
        <v>0</v>
      </c>
      <c r="G7" s="334">
        <f>'SO 00 40-2019 Pol'!BC30</f>
        <v>0</v>
      </c>
      <c r="H7" s="334">
        <f>'SO 00 40-2019 Pol'!BD30</f>
        <v>0</v>
      </c>
      <c r="I7" s="335">
        <f>'SO 00 40-2019 Pol'!BE30</f>
        <v>0</v>
      </c>
    </row>
    <row r="8" spans="1:57" s="137" customFormat="1" ht="13.5" thickBot="1">
      <c r="A8" s="332" t="str">
        <f>'SO 00 40-2019 Pol'!B31</f>
        <v>000</v>
      </c>
      <c r="B8" s="70" t="str">
        <f>'SO 00 40-2019 Pol'!C31</f>
        <v>Vedlejší náklady</v>
      </c>
      <c r="D8" s="230"/>
      <c r="E8" s="333">
        <f>'SO 00 40-2019 Pol'!BA37</f>
        <v>0</v>
      </c>
      <c r="F8" s="334">
        <f>'SO 00 40-2019 Pol'!BB37</f>
        <v>0</v>
      </c>
      <c r="G8" s="334">
        <f>'SO 00 40-2019 Pol'!BC37</f>
        <v>0</v>
      </c>
      <c r="H8" s="334">
        <f>'SO 00 40-2019 Pol'!BD37</f>
        <v>0</v>
      </c>
      <c r="I8" s="335">
        <f>'SO 00 40-2019 Pol'!BE37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156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157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158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159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160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161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162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163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40-2019 Rek'!H1</f>
        <v>40-2019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40-2019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116</v>
      </c>
      <c r="C9" s="295" t="s">
        <v>117</v>
      </c>
      <c r="D9" s="296" t="s">
        <v>118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119</v>
      </c>
      <c r="D10" s="304"/>
      <c r="E10" s="304"/>
      <c r="F10" s="304"/>
      <c r="G10" s="305"/>
      <c r="I10" s="306"/>
      <c r="K10" s="306"/>
      <c r="L10" s="307" t="s">
        <v>119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120</v>
      </c>
      <c r="C12" s="295" t="s">
        <v>121</v>
      </c>
      <c r="D12" s="296" t="s">
        <v>118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122</v>
      </c>
      <c r="D13" s="304"/>
      <c r="E13" s="304"/>
      <c r="F13" s="304"/>
      <c r="G13" s="305"/>
      <c r="I13" s="306"/>
      <c r="K13" s="306"/>
      <c r="L13" s="307" t="s">
        <v>122</v>
      </c>
      <c r="O13" s="292">
        <v>3</v>
      </c>
    </row>
    <row r="14" spans="1:80" ht="22.5">
      <c r="A14" s="293">
        <v>4</v>
      </c>
      <c r="B14" s="294" t="s">
        <v>123</v>
      </c>
      <c r="C14" s="295" t="s">
        <v>124</v>
      </c>
      <c r="D14" s="296" t="s">
        <v>118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ht="22.5">
      <c r="A15" s="301"/>
      <c r="B15" s="302"/>
      <c r="C15" s="303" t="s">
        <v>125</v>
      </c>
      <c r="D15" s="304"/>
      <c r="E15" s="304"/>
      <c r="F15" s="304"/>
      <c r="G15" s="305"/>
      <c r="I15" s="306"/>
      <c r="K15" s="306"/>
      <c r="L15" s="307" t="s">
        <v>125</v>
      </c>
      <c r="O15" s="292">
        <v>3</v>
      </c>
    </row>
    <row r="16" spans="1:80">
      <c r="A16" s="293">
        <v>5</v>
      </c>
      <c r="B16" s="294" t="s">
        <v>126</v>
      </c>
      <c r="C16" s="295" t="s">
        <v>127</v>
      </c>
      <c r="D16" s="296" t="s">
        <v>118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128</v>
      </c>
      <c r="D17" s="304"/>
      <c r="E17" s="304"/>
      <c r="F17" s="304"/>
      <c r="G17" s="305"/>
      <c r="I17" s="306"/>
      <c r="K17" s="306"/>
      <c r="L17" s="307" t="s">
        <v>128</v>
      </c>
      <c r="O17" s="292">
        <v>3</v>
      </c>
    </row>
    <row r="18" spans="1:80">
      <c r="A18" s="293">
        <v>6</v>
      </c>
      <c r="B18" s="294" t="s">
        <v>129</v>
      </c>
      <c r="C18" s="295" t="s">
        <v>130</v>
      </c>
      <c r="D18" s="296" t="s">
        <v>118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131</v>
      </c>
      <c r="D19" s="304"/>
      <c r="E19" s="304"/>
      <c r="F19" s="304"/>
      <c r="G19" s="305"/>
      <c r="I19" s="306"/>
      <c r="K19" s="306"/>
      <c r="L19" s="307" t="s">
        <v>131</v>
      </c>
      <c r="O19" s="292">
        <v>3</v>
      </c>
    </row>
    <row r="20" spans="1:80" ht="22.5">
      <c r="A20" s="301"/>
      <c r="B20" s="302"/>
      <c r="C20" s="303" t="s">
        <v>132</v>
      </c>
      <c r="D20" s="304"/>
      <c r="E20" s="304"/>
      <c r="F20" s="304"/>
      <c r="G20" s="305"/>
      <c r="I20" s="306"/>
      <c r="K20" s="306"/>
      <c r="L20" s="307" t="s">
        <v>132</v>
      </c>
      <c r="O20" s="292">
        <v>3</v>
      </c>
    </row>
    <row r="21" spans="1:80" ht="22.5">
      <c r="A21" s="293">
        <v>7</v>
      </c>
      <c r="B21" s="294" t="s">
        <v>133</v>
      </c>
      <c r="C21" s="295" t="s">
        <v>134</v>
      </c>
      <c r="D21" s="296" t="s">
        <v>118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135</v>
      </c>
      <c r="D22" s="304"/>
      <c r="E22" s="304"/>
      <c r="F22" s="304"/>
      <c r="G22" s="305"/>
      <c r="I22" s="306"/>
      <c r="K22" s="306"/>
      <c r="L22" s="307" t="s">
        <v>135</v>
      </c>
      <c r="O22" s="292">
        <v>3</v>
      </c>
    </row>
    <row r="23" spans="1:80" ht="22.5">
      <c r="A23" s="293">
        <v>8</v>
      </c>
      <c r="B23" s="294" t="s">
        <v>136</v>
      </c>
      <c r="C23" s="295" t="s">
        <v>137</v>
      </c>
      <c r="D23" s="296" t="s">
        <v>118</v>
      </c>
      <c r="E23" s="297">
        <v>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9</v>
      </c>
      <c r="B24" s="294" t="s">
        <v>138</v>
      </c>
      <c r="C24" s="295" t="s">
        <v>139</v>
      </c>
      <c r="D24" s="296" t="s">
        <v>118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/>
      <c r="D25" s="304"/>
      <c r="E25" s="304"/>
      <c r="F25" s="304"/>
      <c r="G25" s="305"/>
      <c r="I25" s="306"/>
      <c r="K25" s="306"/>
      <c r="L25" s="307"/>
      <c r="O25" s="292">
        <v>3</v>
      </c>
    </row>
    <row r="26" spans="1:80" ht="22.5">
      <c r="A26" s="293">
        <v>10</v>
      </c>
      <c r="B26" s="294" t="s">
        <v>140</v>
      </c>
      <c r="C26" s="295" t="s">
        <v>141</v>
      </c>
      <c r="D26" s="296" t="s">
        <v>118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ht="22.5">
      <c r="A27" s="301"/>
      <c r="B27" s="302"/>
      <c r="C27" s="303" t="s">
        <v>142</v>
      </c>
      <c r="D27" s="304"/>
      <c r="E27" s="304"/>
      <c r="F27" s="304"/>
      <c r="G27" s="305"/>
      <c r="I27" s="306"/>
      <c r="K27" s="306"/>
      <c r="L27" s="307" t="s">
        <v>142</v>
      </c>
      <c r="O27" s="292">
        <v>3</v>
      </c>
    </row>
    <row r="28" spans="1:80" ht="22.5">
      <c r="A28" s="293">
        <v>11</v>
      </c>
      <c r="B28" s="294" t="s">
        <v>143</v>
      </c>
      <c r="C28" s="295" t="s">
        <v>144</v>
      </c>
      <c r="D28" s="296" t="s">
        <v>98</v>
      </c>
      <c r="E28" s="297">
        <v>1</v>
      </c>
      <c r="F28" s="297">
        <v>0</v>
      </c>
      <c r="G28" s="298">
        <f>E28*F28</f>
        <v>0</v>
      </c>
      <c r="H28" s="299">
        <v>0.01</v>
      </c>
      <c r="I28" s="300">
        <f>E28*H28</f>
        <v>0.01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145</v>
      </c>
      <c r="D29" s="304"/>
      <c r="E29" s="304"/>
      <c r="F29" s="304"/>
      <c r="G29" s="305"/>
      <c r="I29" s="306"/>
      <c r="K29" s="306"/>
      <c r="L29" s="307" t="s">
        <v>145</v>
      </c>
      <c r="O29" s="292">
        <v>3</v>
      </c>
    </row>
    <row r="30" spans="1:80">
      <c r="A30" s="316"/>
      <c r="B30" s="317" t="s">
        <v>99</v>
      </c>
      <c r="C30" s="318" t="s">
        <v>112</v>
      </c>
      <c r="D30" s="319"/>
      <c r="E30" s="320"/>
      <c r="F30" s="321"/>
      <c r="G30" s="322">
        <f>SUM(G7:G29)</f>
        <v>0</v>
      </c>
      <c r="H30" s="323"/>
      <c r="I30" s="324">
        <f>SUM(I7:I29)</f>
        <v>0.01</v>
      </c>
      <c r="J30" s="323"/>
      <c r="K30" s="324">
        <f>SUM(K7:K29)</f>
        <v>0</v>
      </c>
      <c r="O30" s="292">
        <v>4</v>
      </c>
      <c r="BA30" s="325">
        <f>SUM(BA7:BA29)</f>
        <v>0</v>
      </c>
      <c r="BB30" s="325">
        <f>SUM(BB7:BB29)</f>
        <v>0</v>
      </c>
      <c r="BC30" s="325">
        <f>SUM(BC7:BC29)</f>
        <v>0</v>
      </c>
      <c r="BD30" s="325">
        <f>SUM(BD7:BD29)</f>
        <v>0</v>
      </c>
      <c r="BE30" s="325">
        <f>SUM(BE7:BE29)</f>
        <v>0</v>
      </c>
    </row>
    <row r="31" spans="1:80">
      <c r="A31" s="282" t="s">
        <v>97</v>
      </c>
      <c r="B31" s="283" t="s">
        <v>146</v>
      </c>
      <c r="C31" s="284" t="s">
        <v>147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 ht="22.5">
      <c r="A32" s="293">
        <v>12</v>
      </c>
      <c r="B32" s="294" t="s">
        <v>149</v>
      </c>
      <c r="C32" s="295" t="s">
        <v>150</v>
      </c>
      <c r="D32" s="296" t="s">
        <v>118</v>
      </c>
      <c r="E32" s="297">
        <v>1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2"/>
      <c r="C33" s="303" t="s">
        <v>151</v>
      </c>
      <c r="D33" s="304"/>
      <c r="E33" s="304"/>
      <c r="F33" s="304"/>
      <c r="G33" s="305"/>
      <c r="I33" s="306"/>
      <c r="K33" s="306"/>
      <c r="L33" s="307" t="s">
        <v>151</v>
      </c>
      <c r="O33" s="292">
        <v>3</v>
      </c>
    </row>
    <row r="34" spans="1:80">
      <c r="A34" s="301"/>
      <c r="B34" s="302"/>
      <c r="C34" s="303" t="s">
        <v>152</v>
      </c>
      <c r="D34" s="304"/>
      <c r="E34" s="304"/>
      <c r="F34" s="304"/>
      <c r="G34" s="305"/>
      <c r="I34" s="306"/>
      <c r="K34" s="306"/>
      <c r="L34" s="307" t="s">
        <v>152</v>
      </c>
      <c r="O34" s="292">
        <v>3</v>
      </c>
    </row>
    <row r="35" spans="1:80" ht="22.5">
      <c r="A35" s="293">
        <v>13</v>
      </c>
      <c r="B35" s="294" t="s">
        <v>153</v>
      </c>
      <c r="C35" s="295" t="s">
        <v>154</v>
      </c>
      <c r="D35" s="296" t="s">
        <v>118</v>
      </c>
      <c r="E35" s="297">
        <v>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155</v>
      </c>
      <c r="D36" s="304"/>
      <c r="E36" s="304"/>
      <c r="F36" s="304"/>
      <c r="G36" s="305"/>
      <c r="I36" s="306"/>
      <c r="K36" s="306"/>
      <c r="L36" s="307" t="s">
        <v>155</v>
      </c>
      <c r="O36" s="292">
        <v>3</v>
      </c>
    </row>
    <row r="37" spans="1:80">
      <c r="A37" s="316"/>
      <c r="B37" s="317" t="s">
        <v>99</v>
      </c>
      <c r="C37" s="318" t="s">
        <v>148</v>
      </c>
      <c r="D37" s="319"/>
      <c r="E37" s="320"/>
      <c r="F37" s="321"/>
      <c r="G37" s="322">
        <f>SUM(G31:G36)</f>
        <v>0</v>
      </c>
      <c r="H37" s="323"/>
      <c r="I37" s="324">
        <f>SUM(I31:I36)</f>
        <v>0</v>
      </c>
      <c r="J37" s="323"/>
      <c r="K37" s="324">
        <f>SUM(K31:K36)</f>
        <v>0</v>
      </c>
      <c r="O37" s="292">
        <v>4</v>
      </c>
      <c r="BA37" s="325">
        <f>SUM(BA31:BA36)</f>
        <v>0</v>
      </c>
      <c r="BB37" s="325">
        <f>SUM(BB31:BB36)</f>
        <v>0</v>
      </c>
      <c r="BC37" s="325">
        <f>SUM(BC31:BC36)</f>
        <v>0</v>
      </c>
      <c r="BD37" s="325">
        <f>SUM(BD31:BD36)</f>
        <v>0</v>
      </c>
      <c r="BE37" s="325">
        <f>SUM(BE31:BE36)</f>
        <v>0</v>
      </c>
    </row>
    <row r="38" spans="1:80">
      <c r="E38" s="261"/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A61" s="315"/>
      <c r="B61" s="315"/>
      <c r="C61" s="315"/>
      <c r="D61" s="315"/>
      <c r="E61" s="315"/>
      <c r="F61" s="315"/>
      <c r="G61" s="315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A63" s="315"/>
      <c r="B63" s="315"/>
      <c r="C63" s="315"/>
      <c r="D63" s="315"/>
      <c r="E63" s="315"/>
      <c r="F63" s="315"/>
      <c r="G63" s="315"/>
    </row>
    <row r="64" spans="1:7">
      <c r="A64" s="315"/>
      <c r="B64" s="315"/>
      <c r="C64" s="315"/>
      <c r="D64" s="315"/>
      <c r="E64" s="315"/>
      <c r="F64" s="315"/>
      <c r="G64" s="315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5">
      <c r="E81" s="261"/>
    </row>
    <row r="82" spans="1:5">
      <c r="E82" s="261"/>
    </row>
    <row r="83" spans="1:5">
      <c r="E83" s="261"/>
    </row>
    <row r="84" spans="1:5">
      <c r="E84" s="261"/>
    </row>
    <row r="85" spans="1:5">
      <c r="E85" s="261"/>
    </row>
    <row r="86" spans="1:5">
      <c r="E86" s="261"/>
    </row>
    <row r="87" spans="1:5">
      <c r="E87" s="261"/>
    </row>
    <row r="88" spans="1:5">
      <c r="E88" s="261"/>
    </row>
    <row r="89" spans="1:5">
      <c r="E89" s="261"/>
    </row>
    <row r="90" spans="1:5">
      <c r="E90" s="261"/>
    </row>
    <row r="91" spans="1:5">
      <c r="E91" s="261"/>
    </row>
    <row r="92" spans="1:5">
      <c r="E92" s="261"/>
    </row>
    <row r="93" spans="1:5">
      <c r="E93" s="261"/>
    </row>
    <row r="94" spans="1:5">
      <c r="E94" s="261"/>
    </row>
    <row r="95" spans="1:5">
      <c r="E95" s="261"/>
    </row>
    <row r="96" spans="1:5">
      <c r="A96" s="326"/>
      <c r="B96" s="326"/>
    </row>
    <row r="97" spans="1:7">
      <c r="A97" s="315"/>
      <c r="B97" s="315"/>
      <c r="C97" s="327"/>
      <c r="D97" s="327"/>
      <c r="E97" s="328"/>
      <c r="F97" s="327"/>
      <c r="G97" s="329"/>
    </row>
    <row r="98" spans="1:7">
      <c r="A98" s="330"/>
      <c r="B98" s="330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</sheetData>
  <mergeCells count="18">
    <mergeCell ref="C29:G29"/>
    <mergeCell ref="C33:G33"/>
    <mergeCell ref="C34:G34"/>
    <mergeCell ref="C36:G36"/>
    <mergeCell ref="C17:G17"/>
    <mergeCell ref="C19:G19"/>
    <mergeCell ref="C20:G20"/>
    <mergeCell ref="C22:G22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167</v>
      </c>
      <c r="B5" s="118"/>
      <c r="C5" s="119" t="s">
        <v>168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165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164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40-2019 Rek'!E28</f>
        <v>0</v>
      </c>
      <c r="D15" s="160" t="str">
        <f>'SO 01 40-2019 Rek'!A33</f>
        <v>Ztížené výrobní podmínky</v>
      </c>
      <c r="E15" s="161"/>
      <c r="F15" s="162"/>
      <c r="G15" s="159">
        <f>'SO 01 40-2019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01 40-2019 Rek'!F28</f>
        <v>0</v>
      </c>
      <c r="D16" s="109" t="str">
        <f>'SO 01 40-2019 Rek'!A34</f>
        <v>Oborová přirážka</v>
      </c>
      <c r="E16" s="163"/>
      <c r="F16" s="164"/>
      <c r="G16" s="159">
        <f>'SO 01 40-2019 Rek'!I34</f>
        <v>0</v>
      </c>
    </row>
    <row r="17" spans="1:7" ht="15.95" customHeight="1">
      <c r="A17" s="157" t="s">
        <v>54</v>
      </c>
      <c r="B17" s="158" t="s">
        <v>55</v>
      </c>
      <c r="C17" s="159">
        <f>'SO 01 40-2019 Rek'!H28</f>
        <v>0</v>
      </c>
      <c r="D17" s="109" t="str">
        <f>'SO 01 40-2019 Rek'!A35</f>
        <v>Přesun stavebních kapacit</v>
      </c>
      <c r="E17" s="163"/>
      <c r="F17" s="164"/>
      <c r="G17" s="159">
        <f>'SO 01 40-2019 Rek'!I35</f>
        <v>0</v>
      </c>
    </row>
    <row r="18" spans="1:7" ht="15.95" customHeight="1">
      <c r="A18" s="165" t="s">
        <v>56</v>
      </c>
      <c r="B18" s="166" t="s">
        <v>57</v>
      </c>
      <c r="C18" s="159">
        <f>'SO 01 40-2019 Rek'!G28</f>
        <v>0</v>
      </c>
      <c r="D18" s="109" t="str">
        <f>'SO 01 40-2019 Rek'!A36</f>
        <v>Mimostaveništní doprava</v>
      </c>
      <c r="E18" s="163"/>
      <c r="F18" s="164"/>
      <c r="G18" s="159">
        <f>'SO 01 40-2019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40-2019 Rek'!A37</f>
        <v>Zařízení staveniště</v>
      </c>
      <c r="E19" s="163"/>
      <c r="F19" s="164"/>
      <c r="G19" s="159">
        <f>'SO 01 40-2019 Rek'!I37</f>
        <v>0</v>
      </c>
    </row>
    <row r="20" spans="1:7" ht="15.95" customHeight="1">
      <c r="A20" s="167"/>
      <c r="B20" s="158"/>
      <c r="C20" s="159"/>
      <c r="D20" s="109" t="str">
        <f>'SO 01 40-2019 Rek'!A38</f>
        <v>Provoz investora</v>
      </c>
      <c r="E20" s="163"/>
      <c r="F20" s="164"/>
      <c r="G20" s="159">
        <f>'SO 01 40-2019 Rek'!I38</f>
        <v>0</v>
      </c>
    </row>
    <row r="21" spans="1:7" ht="15.95" customHeight="1">
      <c r="A21" s="167" t="s">
        <v>29</v>
      </c>
      <c r="B21" s="158"/>
      <c r="C21" s="159">
        <f>'SO 01 40-2019 Rek'!I28</f>
        <v>0</v>
      </c>
      <c r="D21" s="109" t="str">
        <f>'SO 01 40-2019 Rek'!A39</f>
        <v>Kompletační činnost (IČD)</v>
      </c>
      <c r="E21" s="163"/>
      <c r="F21" s="164"/>
      <c r="G21" s="159">
        <f>'SO 01 40-2019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40-2019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169</v>
      </c>
      <c r="D2" s="216"/>
      <c r="E2" s="217"/>
      <c r="F2" s="216"/>
      <c r="G2" s="218" t="s">
        <v>168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40-2019 Pol'!B7</f>
        <v>11</v>
      </c>
      <c r="B7" s="70" t="str">
        <f>'SO 01 40-2019 Pol'!C7</f>
        <v>Přípravné a přidružené práce</v>
      </c>
      <c r="D7" s="230"/>
      <c r="E7" s="333">
        <f>'SO 01 40-2019 Pol'!BA21</f>
        <v>0</v>
      </c>
      <c r="F7" s="334">
        <f>'SO 01 40-2019 Pol'!BB21</f>
        <v>0</v>
      </c>
      <c r="G7" s="334">
        <f>'SO 01 40-2019 Pol'!BC21</f>
        <v>0</v>
      </c>
      <c r="H7" s="334">
        <f>'SO 01 40-2019 Pol'!BD21</f>
        <v>0</v>
      </c>
      <c r="I7" s="335">
        <f>'SO 01 40-2019 Pol'!BE21</f>
        <v>0</v>
      </c>
    </row>
    <row r="8" spans="1:9" s="137" customFormat="1">
      <c r="A8" s="332" t="str">
        <f>'SO 01 40-2019 Pol'!B22</f>
        <v>12</v>
      </c>
      <c r="B8" s="70" t="str">
        <f>'SO 01 40-2019 Pol'!C22</f>
        <v>Odkopávky a prokopávky</v>
      </c>
      <c r="D8" s="230"/>
      <c r="E8" s="333">
        <f>'SO 01 40-2019 Pol'!BA30</f>
        <v>0</v>
      </c>
      <c r="F8" s="334">
        <f>'SO 01 40-2019 Pol'!BB30</f>
        <v>0</v>
      </c>
      <c r="G8" s="334">
        <f>'SO 01 40-2019 Pol'!BC30</f>
        <v>0</v>
      </c>
      <c r="H8" s="334">
        <f>'SO 01 40-2019 Pol'!BD30</f>
        <v>0</v>
      </c>
      <c r="I8" s="335">
        <f>'SO 01 40-2019 Pol'!BE30</f>
        <v>0</v>
      </c>
    </row>
    <row r="9" spans="1:9" s="137" customFormat="1">
      <c r="A9" s="332" t="str">
        <f>'SO 01 40-2019 Pol'!B31</f>
        <v>13</v>
      </c>
      <c r="B9" s="70" t="str">
        <f>'SO 01 40-2019 Pol'!C31</f>
        <v>Hloubené vykopávky</v>
      </c>
      <c r="D9" s="230"/>
      <c r="E9" s="333">
        <f>'SO 01 40-2019 Pol'!BA56</f>
        <v>0</v>
      </c>
      <c r="F9" s="334">
        <f>'SO 01 40-2019 Pol'!BB56</f>
        <v>0</v>
      </c>
      <c r="G9" s="334">
        <f>'SO 01 40-2019 Pol'!BC56</f>
        <v>0</v>
      </c>
      <c r="H9" s="334">
        <f>'SO 01 40-2019 Pol'!BD56</f>
        <v>0</v>
      </c>
      <c r="I9" s="335">
        <f>'SO 01 40-2019 Pol'!BE56</f>
        <v>0</v>
      </c>
    </row>
    <row r="10" spans="1:9" s="137" customFormat="1">
      <c r="A10" s="332" t="str">
        <f>'SO 01 40-2019 Pol'!B57</f>
        <v>16</v>
      </c>
      <c r="B10" s="70" t="str">
        <f>'SO 01 40-2019 Pol'!C57</f>
        <v>Přemístění výkopku</v>
      </c>
      <c r="D10" s="230"/>
      <c r="E10" s="333">
        <f>'SO 01 40-2019 Pol'!BA64</f>
        <v>0</v>
      </c>
      <c r="F10" s="334">
        <f>'SO 01 40-2019 Pol'!BB64</f>
        <v>0</v>
      </c>
      <c r="G10" s="334">
        <f>'SO 01 40-2019 Pol'!BC64</f>
        <v>0</v>
      </c>
      <c r="H10" s="334">
        <f>'SO 01 40-2019 Pol'!BD64</f>
        <v>0</v>
      </c>
      <c r="I10" s="335">
        <f>'SO 01 40-2019 Pol'!BE64</f>
        <v>0</v>
      </c>
    </row>
    <row r="11" spans="1:9" s="137" customFormat="1">
      <c r="A11" s="332" t="str">
        <f>'SO 01 40-2019 Pol'!B65</f>
        <v>17</v>
      </c>
      <c r="B11" s="70" t="str">
        <f>'SO 01 40-2019 Pol'!C65</f>
        <v>Konstrukce ze zemin</v>
      </c>
      <c r="D11" s="230"/>
      <c r="E11" s="333">
        <f>'SO 01 40-2019 Pol'!BA76</f>
        <v>0</v>
      </c>
      <c r="F11" s="334">
        <f>'SO 01 40-2019 Pol'!BB76</f>
        <v>0</v>
      </c>
      <c r="G11" s="334">
        <f>'SO 01 40-2019 Pol'!BC76</f>
        <v>0</v>
      </c>
      <c r="H11" s="334">
        <f>'SO 01 40-2019 Pol'!BD76</f>
        <v>0</v>
      </c>
      <c r="I11" s="335">
        <f>'SO 01 40-2019 Pol'!BE76</f>
        <v>0</v>
      </c>
    </row>
    <row r="12" spans="1:9" s="137" customFormat="1">
      <c r="A12" s="332" t="str">
        <f>'SO 01 40-2019 Pol'!B77</f>
        <v>18</v>
      </c>
      <c r="B12" s="70" t="str">
        <f>'SO 01 40-2019 Pol'!C77</f>
        <v>Povrchové úpravy terénu</v>
      </c>
      <c r="D12" s="230"/>
      <c r="E12" s="333">
        <f>'SO 01 40-2019 Pol'!BA91</f>
        <v>0</v>
      </c>
      <c r="F12" s="334">
        <f>'SO 01 40-2019 Pol'!BB91</f>
        <v>0</v>
      </c>
      <c r="G12" s="334">
        <f>'SO 01 40-2019 Pol'!BC91</f>
        <v>0</v>
      </c>
      <c r="H12" s="334">
        <f>'SO 01 40-2019 Pol'!BD91</f>
        <v>0</v>
      </c>
      <c r="I12" s="335">
        <f>'SO 01 40-2019 Pol'!BE91</f>
        <v>0</v>
      </c>
    </row>
    <row r="13" spans="1:9" s="137" customFormat="1">
      <c r="A13" s="332" t="str">
        <f>'SO 01 40-2019 Pol'!B92</f>
        <v>19</v>
      </c>
      <c r="B13" s="70" t="str">
        <f>'SO 01 40-2019 Pol'!C92</f>
        <v>Hloubení pro podzemní stěny a doly</v>
      </c>
      <c r="D13" s="230"/>
      <c r="E13" s="333">
        <f>'SO 01 40-2019 Pol'!BA94</f>
        <v>0</v>
      </c>
      <c r="F13" s="334">
        <f>'SO 01 40-2019 Pol'!BB94</f>
        <v>0</v>
      </c>
      <c r="G13" s="334">
        <f>'SO 01 40-2019 Pol'!BC94</f>
        <v>0</v>
      </c>
      <c r="H13" s="334">
        <f>'SO 01 40-2019 Pol'!BD94</f>
        <v>0</v>
      </c>
      <c r="I13" s="335">
        <f>'SO 01 40-2019 Pol'!BE94</f>
        <v>0</v>
      </c>
    </row>
    <row r="14" spans="1:9" s="137" customFormat="1">
      <c r="A14" s="332" t="str">
        <f>'SO 01 40-2019 Pol'!B95</f>
        <v>21</v>
      </c>
      <c r="B14" s="70" t="str">
        <f>'SO 01 40-2019 Pol'!C95</f>
        <v>Úprava podloží a základ.spáry</v>
      </c>
      <c r="D14" s="230"/>
      <c r="E14" s="333">
        <f>'SO 01 40-2019 Pol'!BA98</f>
        <v>0</v>
      </c>
      <c r="F14" s="334">
        <f>'SO 01 40-2019 Pol'!BB98</f>
        <v>0</v>
      </c>
      <c r="G14" s="334">
        <f>'SO 01 40-2019 Pol'!BC98</f>
        <v>0</v>
      </c>
      <c r="H14" s="334">
        <f>'SO 01 40-2019 Pol'!BD98</f>
        <v>0</v>
      </c>
      <c r="I14" s="335">
        <f>'SO 01 40-2019 Pol'!BE98</f>
        <v>0</v>
      </c>
    </row>
    <row r="15" spans="1:9" s="137" customFormat="1">
      <c r="A15" s="332" t="str">
        <f>'SO 01 40-2019 Pol'!B99</f>
        <v>27</v>
      </c>
      <c r="B15" s="70" t="str">
        <f>'SO 01 40-2019 Pol'!C99</f>
        <v>Základy</v>
      </c>
      <c r="D15" s="230"/>
      <c r="E15" s="333">
        <f>'SO 01 40-2019 Pol'!BA114</f>
        <v>0</v>
      </c>
      <c r="F15" s="334">
        <f>'SO 01 40-2019 Pol'!BB114</f>
        <v>0</v>
      </c>
      <c r="G15" s="334">
        <f>'SO 01 40-2019 Pol'!BC114</f>
        <v>0</v>
      </c>
      <c r="H15" s="334">
        <f>'SO 01 40-2019 Pol'!BD114</f>
        <v>0</v>
      </c>
      <c r="I15" s="335">
        <f>'SO 01 40-2019 Pol'!BE114</f>
        <v>0</v>
      </c>
    </row>
    <row r="16" spans="1:9" s="137" customFormat="1">
      <c r="A16" s="332" t="str">
        <f>'SO 01 40-2019 Pol'!B115</f>
        <v>56</v>
      </c>
      <c r="B16" s="70" t="str">
        <f>'SO 01 40-2019 Pol'!C115</f>
        <v>Podkladní vrstvy komunikací a zpevněných ploch</v>
      </c>
      <c r="D16" s="230"/>
      <c r="E16" s="333">
        <f>'SO 01 40-2019 Pol'!BA127</f>
        <v>0</v>
      </c>
      <c r="F16" s="334">
        <f>'SO 01 40-2019 Pol'!BB127</f>
        <v>0</v>
      </c>
      <c r="G16" s="334">
        <f>'SO 01 40-2019 Pol'!BC127</f>
        <v>0</v>
      </c>
      <c r="H16" s="334">
        <f>'SO 01 40-2019 Pol'!BD127</f>
        <v>0</v>
      </c>
      <c r="I16" s="335">
        <f>'SO 01 40-2019 Pol'!BE127</f>
        <v>0</v>
      </c>
    </row>
    <row r="17" spans="1:57" s="137" customFormat="1">
      <c r="A17" s="332" t="str">
        <f>'SO 01 40-2019 Pol'!B128</f>
        <v>57</v>
      </c>
      <c r="B17" s="70" t="str">
        <f>'SO 01 40-2019 Pol'!C128</f>
        <v>Kryty štěrkových a živičných komunikací</v>
      </c>
      <c r="D17" s="230"/>
      <c r="E17" s="333">
        <f>'SO 01 40-2019 Pol'!BA133</f>
        <v>0</v>
      </c>
      <c r="F17" s="334">
        <f>'SO 01 40-2019 Pol'!BB133</f>
        <v>0</v>
      </c>
      <c r="G17" s="334">
        <f>'SO 01 40-2019 Pol'!BC133</f>
        <v>0</v>
      </c>
      <c r="H17" s="334">
        <f>'SO 01 40-2019 Pol'!BD133</f>
        <v>0</v>
      </c>
      <c r="I17" s="335">
        <f>'SO 01 40-2019 Pol'!BE133</f>
        <v>0</v>
      </c>
    </row>
    <row r="18" spans="1:57" s="137" customFormat="1">
      <c r="A18" s="332" t="str">
        <f>'SO 01 40-2019 Pol'!B134</f>
        <v>59</v>
      </c>
      <c r="B18" s="70" t="str">
        <f>'SO 01 40-2019 Pol'!C134</f>
        <v>Dlažby a předlažby komunikací</v>
      </c>
      <c r="D18" s="230"/>
      <c r="E18" s="333">
        <f>'SO 01 40-2019 Pol'!BA143</f>
        <v>0</v>
      </c>
      <c r="F18" s="334">
        <f>'SO 01 40-2019 Pol'!BB143</f>
        <v>0</v>
      </c>
      <c r="G18" s="334">
        <f>'SO 01 40-2019 Pol'!BC143</f>
        <v>0</v>
      </c>
      <c r="H18" s="334">
        <f>'SO 01 40-2019 Pol'!BD143</f>
        <v>0</v>
      </c>
      <c r="I18" s="335">
        <f>'SO 01 40-2019 Pol'!BE143</f>
        <v>0</v>
      </c>
    </row>
    <row r="19" spans="1:57" s="137" customFormat="1">
      <c r="A19" s="332" t="str">
        <f>'SO 01 40-2019 Pol'!B144</f>
        <v>63</v>
      </c>
      <c r="B19" s="70" t="str">
        <f>'SO 01 40-2019 Pol'!C144</f>
        <v>Podlahy a podlahové konstrukce</v>
      </c>
      <c r="D19" s="230"/>
      <c r="E19" s="333">
        <f>'SO 01 40-2019 Pol'!BA149</f>
        <v>0</v>
      </c>
      <c r="F19" s="334">
        <f>'SO 01 40-2019 Pol'!BB149</f>
        <v>0</v>
      </c>
      <c r="G19" s="334">
        <f>'SO 01 40-2019 Pol'!BC149</f>
        <v>0</v>
      </c>
      <c r="H19" s="334">
        <f>'SO 01 40-2019 Pol'!BD149</f>
        <v>0</v>
      </c>
      <c r="I19" s="335">
        <f>'SO 01 40-2019 Pol'!BE149</f>
        <v>0</v>
      </c>
    </row>
    <row r="20" spans="1:57" s="137" customFormat="1">
      <c r="A20" s="332" t="str">
        <f>'SO 01 40-2019 Pol'!B150</f>
        <v>91</v>
      </c>
      <c r="B20" s="70" t="str">
        <f>'SO 01 40-2019 Pol'!C150</f>
        <v>Doplňující práce na komunikaci</v>
      </c>
      <c r="D20" s="230"/>
      <c r="E20" s="333">
        <f>'SO 01 40-2019 Pol'!BA174</f>
        <v>0</v>
      </c>
      <c r="F20" s="334">
        <f>'SO 01 40-2019 Pol'!BB174</f>
        <v>0</v>
      </c>
      <c r="G20" s="334">
        <f>'SO 01 40-2019 Pol'!BC174</f>
        <v>0</v>
      </c>
      <c r="H20" s="334">
        <f>'SO 01 40-2019 Pol'!BD174</f>
        <v>0</v>
      </c>
      <c r="I20" s="335">
        <f>'SO 01 40-2019 Pol'!BE174</f>
        <v>0</v>
      </c>
    </row>
    <row r="21" spans="1:57" s="137" customFormat="1">
      <c r="A21" s="332" t="str">
        <f>'SO 01 40-2019 Pol'!B175</f>
        <v>94</v>
      </c>
      <c r="B21" s="70" t="str">
        <f>'SO 01 40-2019 Pol'!C175</f>
        <v>Lešení a stavební výtahy</v>
      </c>
      <c r="D21" s="230"/>
      <c r="E21" s="333">
        <f>'SO 01 40-2019 Pol'!BA178</f>
        <v>0</v>
      </c>
      <c r="F21" s="334">
        <f>'SO 01 40-2019 Pol'!BB178</f>
        <v>0</v>
      </c>
      <c r="G21" s="334">
        <f>'SO 01 40-2019 Pol'!BC178</f>
        <v>0</v>
      </c>
      <c r="H21" s="334">
        <f>'SO 01 40-2019 Pol'!BD178</f>
        <v>0</v>
      </c>
      <c r="I21" s="335">
        <f>'SO 01 40-2019 Pol'!BE178</f>
        <v>0</v>
      </c>
    </row>
    <row r="22" spans="1:57" s="137" customFormat="1">
      <c r="A22" s="332" t="str">
        <f>'SO 01 40-2019 Pol'!B179</f>
        <v>95</v>
      </c>
      <c r="B22" s="70" t="str">
        <f>'SO 01 40-2019 Pol'!C179</f>
        <v>Dokončovací konstrukce na pozemních stavbách</v>
      </c>
      <c r="D22" s="230"/>
      <c r="E22" s="333">
        <f>'SO 01 40-2019 Pol'!BA182</f>
        <v>0</v>
      </c>
      <c r="F22" s="334">
        <f>'SO 01 40-2019 Pol'!BB182</f>
        <v>0</v>
      </c>
      <c r="G22" s="334">
        <f>'SO 01 40-2019 Pol'!BC182</f>
        <v>0</v>
      </c>
      <c r="H22" s="334">
        <f>'SO 01 40-2019 Pol'!BD182</f>
        <v>0</v>
      </c>
      <c r="I22" s="335">
        <f>'SO 01 40-2019 Pol'!BE182</f>
        <v>0</v>
      </c>
    </row>
    <row r="23" spans="1:57" s="137" customFormat="1">
      <c r="A23" s="332" t="str">
        <f>'SO 01 40-2019 Pol'!B183</f>
        <v>96</v>
      </c>
      <c r="B23" s="70" t="str">
        <f>'SO 01 40-2019 Pol'!C183</f>
        <v>Bourání konstrukcí</v>
      </c>
      <c r="D23" s="230"/>
      <c r="E23" s="333">
        <f>'SO 01 40-2019 Pol'!BA185</f>
        <v>0</v>
      </c>
      <c r="F23" s="334">
        <f>'SO 01 40-2019 Pol'!BB185</f>
        <v>0</v>
      </c>
      <c r="G23" s="334">
        <f>'SO 01 40-2019 Pol'!BC185</f>
        <v>0</v>
      </c>
      <c r="H23" s="334">
        <f>'SO 01 40-2019 Pol'!BD185</f>
        <v>0</v>
      </c>
      <c r="I23" s="335">
        <f>'SO 01 40-2019 Pol'!BE185</f>
        <v>0</v>
      </c>
    </row>
    <row r="24" spans="1:57" s="137" customFormat="1">
      <c r="A24" s="332" t="str">
        <f>'SO 01 40-2019 Pol'!B186</f>
        <v>99</v>
      </c>
      <c r="B24" s="70" t="str">
        <f>'SO 01 40-2019 Pol'!C186</f>
        <v>Staveništní přesun hmot</v>
      </c>
      <c r="D24" s="230"/>
      <c r="E24" s="333">
        <f>'SO 01 40-2019 Pol'!BA188</f>
        <v>0</v>
      </c>
      <c r="F24" s="334">
        <f>'SO 01 40-2019 Pol'!BB188</f>
        <v>0</v>
      </c>
      <c r="G24" s="334">
        <f>'SO 01 40-2019 Pol'!BC188</f>
        <v>0</v>
      </c>
      <c r="H24" s="334">
        <f>'SO 01 40-2019 Pol'!BD188</f>
        <v>0</v>
      </c>
      <c r="I24" s="335">
        <f>'SO 01 40-2019 Pol'!BE188</f>
        <v>0</v>
      </c>
    </row>
    <row r="25" spans="1:57" s="137" customFormat="1">
      <c r="A25" s="332" t="str">
        <f>'SO 01 40-2019 Pol'!B189</f>
        <v>767</v>
      </c>
      <c r="B25" s="70" t="str">
        <f>'SO 01 40-2019 Pol'!C189</f>
        <v>Konstrukce zámečnické</v>
      </c>
      <c r="D25" s="230"/>
      <c r="E25" s="333">
        <f>'SO 01 40-2019 Pol'!BA197</f>
        <v>0</v>
      </c>
      <c r="F25" s="334">
        <f>'SO 01 40-2019 Pol'!BB197</f>
        <v>0</v>
      </c>
      <c r="G25" s="334">
        <f>'SO 01 40-2019 Pol'!BC197</f>
        <v>0</v>
      </c>
      <c r="H25" s="334">
        <f>'SO 01 40-2019 Pol'!BD197</f>
        <v>0</v>
      </c>
      <c r="I25" s="335">
        <f>'SO 01 40-2019 Pol'!BE197</f>
        <v>0</v>
      </c>
    </row>
    <row r="26" spans="1:57" s="137" customFormat="1">
      <c r="A26" s="332" t="str">
        <f>'SO 01 40-2019 Pol'!B198</f>
        <v>792</v>
      </c>
      <c r="B26" s="70" t="str">
        <f>'SO 01 40-2019 Pol'!C198</f>
        <v>Mobiliář</v>
      </c>
      <c r="D26" s="230"/>
      <c r="E26" s="333">
        <f>'SO 01 40-2019 Pol'!BA201</f>
        <v>0</v>
      </c>
      <c r="F26" s="334">
        <f>'SO 01 40-2019 Pol'!BB201</f>
        <v>0</v>
      </c>
      <c r="G26" s="334">
        <f>'SO 01 40-2019 Pol'!BC201</f>
        <v>0</v>
      </c>
      <c r="H26" s="334">
        <f>'SO 01 40-2019 Pol'!BD201</f>
        <v>0</v>
      </c>
      <c r="I26" s="335">
        <f>'SO 01 40-2019 Pol'!BE201</f>
        <v>0</v>
      </c>
    </row>
    <row r="27" spans="1:57" s="137" customFormat="1" ht="13.5" thickBot="1">
      <c r="A27" s="332" t="str">
        <f>'SO 01 40-2019 Pol'!B202</f>
        <v>D96</v>
      </c>
      <c r="B27" s="70" t="str">
        <f>'SO 01 40-2019 Pol'!C202</f>
        <v>Přesuny suti a vybouraných hmot</v>
      </c>
      <c r="D27" s="230"/>
      <c r="E27" s="333">
        <f>'SO 01 40-2019 Pol'!BA207</f>
        <v>0</v>
      </c>
      <c r="F27" s="334">
        <f>'SO 01 40-2019 Pol'!BB207</f>
        <v>0</v>
      </c>
      <c r="G27" s="334">
        <f>'SO 01 40-2019 Pol'!BC207</f>
        <v>0</v>
      </c>
      <c r="H27" s="334">
        <f>'SO 01 40-2019 Pol'!BD207</f>
        <v>0</v>
      </c>
      <c r="I27" s="335">
        <f>'SO 01 40-2019 Pol'!BE207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156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8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40-2019 Rek'!H1</f>
        <v>40-2019</v>
      </c>
      <c r="G3" s="268"/>
    </row>
    <row r="4" spans="1:80" ht="13.5" thickBot="1">
      <c r="A4" s="269" t="s">
        <v>76</v>
      </c>
      <c r="B4" s="214"/>
      <c r="C4" s="215" t="s">
        <v>169</v>
      </c>
      <c r="D4" s="270"/>
      <c r="E4" s="271" t="str">
        <f>'SO 01 40-2019 Rek'!G2</f>
        <v>Stanoviště ST 14- U Rejdiště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170</v>
      </c>
      <c r="C7" s="284" t="s">
        <v>171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173</v>
      </c>
      <c r="C8" s="295" t="s">
        <v>174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175</v>
      </c>
      <c r="C9" s="295" t="s">
        <v>176</v>
      </c>
      <c r="D9" s="296" t="s">
        <v>177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178</v>
      </c>
      <c r="C10" s="295" t="s">
        <v>179</v>
      </c>
      <c r="D10" s="296" t="s">
        <v>180</v>
      </c>
      <c r="E10" s="297">
        <v>26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-0.44</v>
      </c>
      <c r="K10" s="300">
        <f>E10*J10</f>
        <v>-11.44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181</v>
      </c>
      <c r="D11" s="304"/>
      <c r="E11" s="304"/>
      <c r="F11" s="304"/>
      <c r="G11" s="305"/>
      <c r="I11" s="306"/>
      <c r="K11" s="306"/>
      <c r="L11" s="307" t="s">
        <v>181</v>
      </c>
      <c r="O11" s="292">
        <v>3</v>
      </c>
    </row>
    <row r="12" spans="1:80">
      <c r="A12" s="293">
        <v>4</v>
      </c>
      <c r="B12" s="294" t="s">
        <v>182</v>
      </c>
      <c r="C12" s="295" t="s">
        <v>183</v>
      </c>
      <c r="D12" s="296" t="s">
        <v>180</v>
      </c>
      <c r="E12" s="297">
        <v>4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-0.55000000000000004</v>
      </c>
      <c r="K12" s="300">
        <f>E12*J12</f>
        <v>-2.2000000000000002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184</v>
      </c>
      <c r="D13" s="304"/>
      <c r="E13" s="304"/>
      <c r="F13" s="304"/>
      <c r="G13" s="305"/>
      <c r="I13" s="306"/>
      <c r="K13" s="306"/>
      <c r="L13" s="307" t="s">
        <v>184</v>
      </c>
      <c r="O13" s="292">
        <v>3</v>
      </c>
    </row>
    <row r="14" spans="1:80">
      <c r="A14" s="293">
        <v>5</v>
      </c>
      <c r="B14" s="294" t="s">
        <v>185</v>
      </c>
      <c r="C14" s="295" t="s">
        <v>186</v>
      </c>
      <c r="D14" s="296" t="s">
        <v>180</v>
      </c>
      <c r="E14" s="297">
        <v>4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-0.17599999999999999</v>
      </c>
      <c r="K14" s="300">
        <f>E14*J14</f>
        <v>-0.70399999999999996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6</v>
      </c>
      <c r="B15" s="294" t="s">
        <v>187</v>
      </c>
      <c r="C15" s="295" t="s">
        <v>188</v>
      </c>
      <c r="D15" s="296" t="s">
        <v>180</v>
      </c>
      <c r="E15" s="297">
        <v>26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-0.36</v>
      </c>
      <c r="K15" s="300">
        <f>E15*J15</f>
        <v>-9.36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7</v>
      </c>
      <c r="B16" s="294" t="s">
        <v>189</v>
      </c>
      <c r="C16" s="295" t="s">
        <v>190</v>
      </c>
      <c r="D16" s="296" t="s">
        <v>180</v>
      </c>
      <c r="E16" s="297">
        <v>4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-0.35759999999999997</v>
      </c>
      <c r="K16" s="300">
        <f>E16*J16</f>
        <v>-1.4303999999999999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184</v>
      </c>
      <c r="D17" s="304"/>
      <c r="E17" s="304"/>
      <c r="F17" s="304"/>
      <c r="G17" s="305"/>
      <c r="I17" s="306"/>
      <c r="K17" s="306"/>
      <c r="L17" s="307" t="s">
        <v>184</v>
      </c>
      <c r="O17" s="292">
        <v>3</v>
      </c>
    </row>
    <row r="18" spans="1:80">
      <c r="A18" s="293">
        <v>8</v>
      </c>
      <c r="B18" s="294" t="s">
        <v>191</v>
      </c>
      <c r="C18" s="295" t="s">
        <v>192</v>
      </c>
      <c r="D18" s="296" t="s">
        <v>193</v>
      </c>
      <c r="E18" s="297">
        <v>11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-0.27</v>
      </c>
      <c r="K18" s="300">
        <f>E18*J18</f>
        <v>-2.97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194</v>
      </c>
      <c r="C19" s="295" t="s">
        <v>195</v>
      </c>
      <c r="D19" s="296" t="s">
        <v>196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10</v>
      </c>
      <c r="B20" s="294" t="s">
        <v>197</v>
      </c>
      <c r="C20" s="295" t="s">
        <v>198</v>
      </c>
      <c r="D20" s="296" t="s">
        <v>199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16"/>
      <c r="B21" s="317" t="s">
        <v>99</v>
      </c>
      <c r="C21" s="318" t="s">
        <v>172</v>
      </c>
      <c r="D21" s="319"/>
      <c r="E21" s="320"/>
      <c r="F21" s="321"/>
      <c r="G21" s="322">
        <f>SUM(G7:G20)</f>
        <v>0</v>
      </c>
      <c r="H21" s="323"/>
      <c r="I21" s="324">
        <f>SUM(I7:I20)</f>
        <v>0</v>
      </c>
      <c r="J21" s="323"/>
      <c r="K21" s="324">
        <f>SUM(K7:K20)</f>
        <v>-28.104399999999998</v>
      </c>
      <c r="O21" s="292">
        <v>4</v>
      </c>
      <c r="BA21" s="325">
        <f>SUM(BA7:BA20)</f>
        <v>0</v>
      </c>
      <c r="BB21" s="325">
        <f>SUM(BB7:BB20)</f>
        <v>0</v>
      </c>
      <c r="BC21" s="325">
        <f>SUM(BC7:BC20)</f>
        <v>0</v>
      </c>
      <c r="BD21" s="325">
        <f>SUM(BD7:BD20)</f>
        <v>0</v>
      </c>
      <c r="BE21" s="325">
        <f>SUM(BE7:BE20)</f>
        <v>0</v>
      </c>
    </row>
    <row r="22" spans="1:80">
      <c r="A22" s="282" t="s">
        <v>97</v>
      </c>
      <c r="B22" s="283" t="s">
        <v>200</v>
      </c>
      <c r="C22" s="284" t="s">
        <v>201</v>
      </c>
      <c r="D22" s="285"/>
      <c r="E22" s="286"/>
      <c r="F22" s="286"/>
      <c r="G22" s="287"/>
      <c r="H22" s="288"/>
      <c r="I22" s="289"/>
      <c r="J22" s="290"/>
      <c r="K22" s="291"/>
      <c r="O22" s="292">
        <v>1</v>
      </c>
    </row>
    <row r="23" spans="1:80">
      <c r="A23" s="293">
        <v>11</v>
      </c>
      <c r="B23" s="294" t="s">
        <v>203</v>
      </c>
      <c r="C23" s="295" t="s">
        <v>204</v>
      </c>
      <c r="D23" s="296" t="s">
        <v>109</v>
      </c>
      <c r="E23" s="297">
        <v>3.915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8"/>
      <c r="C24" s="309" t="s">
        <v>205</v>
      </c>
      <c r="D24" s="310"/>
      <c r="E24" s="311">
        <v>0.76500000000000001</v>
      </c>
      <c r="F24" s="312"/>
      <c r="G24" s="313"/>
      <c r="H24" s="314"/>
      <c r="I24" s="306"/>
      <c r="J24" s="315"/>
      <c r="K24" s="306"/>
      <c r="M24" s="307" t="s">
        <v>205</v>
      </c>
      <c r="O24" s="292"/>
    </row>
    <row r="25" spans="1:80">
      <c r="A25" s="301"/>
      <c r="B25" s="308"/>
      <c r="C25" s="309" t="s">
        <v>206</v>
      </c>
      <c r="D25" s="310"/>
      <c r="E25" s="311">
        <v>3.15</v>
      </c>
      <c r="F25" s="312"/>
      <c r="G25" s="313"/>
      <c r="H25" s="314"/>
      <c r="I25" s="306"/>
      <c r="J25" s="315"/>
      <c r="K25" s="306"/>
      <c r="M25" s="307" t="s">
        <v>206</v>
      </c>
      <c r="O25" s="292"/>
    </row>
    <row r="26" spans="1:80">
      <c r="A26" s="293">
        <v>12</v>
      </c>
      <c r="B26" s="294" t="s">
        <v>207</v>
      </c>
      <c r="C26" s="295" t="s">
        <v>208</v>
      </c>
      <c r="D26" s="296" t="s">
        <v>109</v>
      </c>
      <c r="E26" s="297">
        <v>6.27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209</v>
      </c>
      <c r="D27" s="310"/>
      <c r="E27" s="311">
        <v>1.02</v>
      </c>
      <c r="F27" s="312"/>
      <c r="G27" s="313"/>
      <c r="H27" s="314"/>
      <c r="I27" s="306"/>
      <c r="J27" s="315"/>
      <c r="K27" s="306"/>
      <c r="M27" s="307" t="s">
        <v>209</v>
      </c>
      <c r="O27" s="292"/>
    </row>
    <row r="28" spans="1:80">
      <c r="A28" s="301"/>
      <c r="B28" s="308"/>
      <c r="C28" s="309" t="s">
        <v>210</v>
      </c>
      <c r="D28" s="310"/>
      <c r="E28" s="311">
        <v>5.25</v>
      </c>
      <c r="F28" s="312"/>
      <c r="G28" s="313"/>
      <c r="H28" s="314"/>
      <c r="I28" s="306"/>
      <c r="J28" s="315"/>
      <c r="K28" s="306"/>
      <c r="M28" s="307" t="s">
        <v>210</v>
      </c>
      <c r="O28" s="292"/>
    </row>
    <row r="29" spans="1:80">
      <c r="A29" s="293">
        <v>13</v>
      </c>
      <c r="B29" s="294" t="s">
        <v>211</v>
      </c>
      <c r="C29" s="295" t="s">
        <v>212</v>
      </c>
      <c r="D29" s="296" t="s">
        <v>109</v>
      </c>
      <c r="E29" s="297">
        <v>6.27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16"/>
      <c r="B30" s="317" t="s">
        <v>99</v>
      </c>
      <c r="C30" s="318" t="s">
        <v>202</v>
      </c>
      <c r="D30" s="319"/>
      <c r="E30" s="320"/>
      <c r="F30" s="321"/>
      <c r="G30" s="322">
        <f>SUM(G22:G29)</f>
        <v>0</v>
      </c>
      <c r="H30" s="323"/>
      <c r="I30" s="324">
        <f>SUM(I22:I29)</f>
        <v>0</v>
      </c>
      <c r="J30" s="323"/>
      <c r="K30" s="324">
        <f>SUM(K22:K29)</f>
        <v>0</v>
      </c>
      <c r="O30" s="292">
        <v>4</v>
      </c>
      <c r="BA30" s="325">
        <f>SUM(BA22:BA29)</f>
        <v>0</v>
      </c>
      <c r="BB30" s="325">
        <f>SUM(BB22:BB29)</f>
        <v>0</v>
      </c>
      <c r="BC30" s="325">
        <f>SUM(BC22:BC29)</f>
        <v>0</v>
      </c>
      <c r="BD30" s="325">
        <f>SUM(BD22:BD29)</f>
        <v>0</v>
      </c>
      <c r="BE30" s="325">
        <f>SUM(BE22:BE29)</f>
        <v>0</v>
      </c>
    </row>
    <row r="31" spans="1:80">
      <c r="A31" s="282" t="s">
        <v>97</v>
      </c>
      <c r="B31" s="283" t="s">
        <v>213</v>
      </c>
      <c r="C31" s="284" t="s">
        <v>214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>
      <c r="A32" s="293">
        <v>14</v>
      </c>
      <c r="B32" s="294" t="s">
        <v>216</v>
      </c>
      <c r="C32" s="295" t="s">
        <v>217</v>
      </c>
      <c r="D32" s="296" t="s">
        <v>109</v>
      </c>
      <c r="E32" s="297">
        <v>22.8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37" t="s">
        <v>218</v>
      </c>
      <c r="D33" s="310"/>
      <c r="E33" s="336">
        <v>0</v>
      </c>
      <c r="F33" s="312"/>
      <c r="G33" s="313"/>
      <c r="H33" s="314"/>
      <c r="I33" s="306"/>
      <c r="J33" s="315"/>
      <c r="K33" s="306"/>
      <c r="M33" s="307" t="s">
        <v>218</v>
      </c>
      <c r="O33" s="292"/>
    </row>
    <row r="34" spans="1:80">
      <c r="A34" s="301"/>
      <c r="B34" s="308"/>
      <c r="C34" s="337" t="s">
        <v>219</v>
      </c>
      <c r="D34" s="310"/>
      <c r="E34" s="336">
        <v>58.4</v>
      </c>
      <c r="F34" s="312"/>
      <c r="G34" s="313"/>
      <c r="H34" s="314"/>
      <c r="I34" s="306"/>
      <c r="J34" s="315"/>
      <c r="K34" s="306"/>
      <c r="M34" s="307" t="s">
        <v>219</v>
      </c>
      <c r="O34" s="292"/>
    </row>
    <row r="35" spans="1:80">
      <c r="A35" s="301"/>
      <c r="B35" s="308"/>
      <c r="C35" s="337" t="s">
        <v>220</v>
      </c>
      <c r="D35" s="310"/>
      <c r="E35" s="336">
        <v>-12.8</v>
      </c>
      <c r="F35" s="312"/>
      <c r="G35" s="313"/>
      <c r="H35" s="314"/>
      <c r="I35" s="306"/>
      <c r="J35" s="315"/>
      <c r="K35" s="306"/>
      <c r="M35" s="307" t="s">
        <v>220</v>
      </c>
      <c r="O35" s="292"/>
    </row>
    <row r="36" spans="1:80">
      <c r="A36" s="301"/>
      <c r="B36" s="308"/>
      <c r="C36" s="337" t="s">
        <v>221</v>
      </c>
      <c r="D36" s="310"/>
      <c r="E36" s="336">
        <v>45.599999999999994</v>
      </c>
      <c r="F36" s="312"/>
      <c r="G36" s="313"/>
      <c r="H36" s="314"/>
      <c r="I36" s="306"/>
      <c r="J36" s="315"/>
      <c r="K36" s="306"/>
      <c r="M36" s="307" t="s">
        <v>221</v>
      </c>
      <c r="O36" s="292"/>
    </row>
    <row r="37" spans="1:80">
      <c r="A37" s="301"/>
      <c r="B37" s="308"/>
      <c r="C37" s="309" t="s">
        <v>222</v>
      </c>
      <c r="D37" s="310"/>
      <c r="E37" s="311">
        <v>22.8</v>
      </c>
      <c r="F37" s="312"/>
      <c r="G37" s="313"/>
      <c r="H37" s="314"/>
      <c r="I37" s="306"/>
      <c r="J37" s="315"/>
      <c r="K37" s="306"/>
      <c r="M37" s="307" t="s">
        <v>222</v>
      </c>
      <c r="O37" s="292"/>
    </row>
    <row r="38" spans="1:80">
      <c r="A38" s="293">
        <v>15</v>
      </c>
      <c r="B38" s="294" t="s">
        <v>223</v>
      </c>
      <c r="C38" s="295" t="s">
        <v>224</v>
      </c>
      <c r="D38" s="296" t="s">
        <v>109</v>
      </c>
      <c r="E38" s="297">
        <v>18.239999999999998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225</v>
      </c>
      <c r="D39" s="304"/>
      <c r="E39" s="304"/>
      <c r="F39" s="304"/>
      <c r="G39" s="305"/>
      <c r="I39" s="306"/>
      <c r="K39" s="306"/>
      <c r="L39" s="307" t="s">
        <v>225</v>
      </c>
      <c r="O39" s="292">
        <v>3</v>
      </c>
    </row>
    <row r="40" spans="1:80">
      <c r="A40" s="301"/>
      <c r="B40" s="302"/>
      <c r="C40" s="303" t="s">
        <v>226</v>
      </c>
      <c r="D40" s="304"/>
      <c r="E40" s="304"/>
      <c r="F40" s="304"/>
      <c r="G40" s="305"/>
      <c r="I40" s="306"/>
      <c r="K40" s="306"/>
      <c r="L40" s="307" t="s">
        <v>226</v>
      </c>
      <c r="O40" s="292">
        <v>3</v>
      </c>
    </row>
    <row r="41" spans="1:80">
      <c r="A41" s="301"/>
      <c r="B41" s="302"/>
      <c r="C41" s="303" t="s">
        <v>227</v>
      </c>
      <c r="D41" s="304"/>
      <c r="E41" s="304"/>
      <c r="F41" s="304"/>
      <c r="G41" s="305"/>
      <c r="I41" s="306"/>
      <c r="K41" s="306"/>
      <c r="L41" s="307" t="s">
        <v>227</v>
      </c>
      <c r="O41" s="292">
        <v>3</v>
      </c>
    </row>
    <row r="42" spans="1:80">
      <c r="A42" s="301"/>
      <c r="B42" s="302"/>
      <c r="C42" s="303"/>
      <c r="D42" s="304"/>
      <c r="E42" s="304"/>
      <c r="F42" s="304"/>
      <c r="G42" s="305"/>
      <c r="I42" s="306"/>
      <c r="K42" s="306"/>
      <c r="L42" s="307"/>
      <c r="O42" s="292">
        <v>3</v>
      </c>
    </row>
    <row r="43" spans="1:80">
      <c r="A43" s="301"/>
      <c r="B43" s="308"/>
      <c r="C43" s="337" t="s">
        <v>218</v>
      </c>
      <c r="D43" s="310"/>
      <c r="E43" s="336">
        <v>0</v>
      </c>
      <c r="F43" s="312"/>
      <c r="G43" s="313"/>
      <c r="H43" s="314"/>
      <c r="I43" s="306"/>
      <c r="J43" s="315"/>
      <c r="K43" s="306"/>
      <c r="M43" s="307" t="s">
        <v>218</v>
      </c>
      <c r="O43" s="292"/>
    </row>
    <row r="44" spans="1:80">
      <c r="A44" s="301"/>
      <c r="B44" s="308"/>
      <c r="C44" s="337" t="s">
        <v>219</v>
      </c>
      <c r="D44" s="310"/>
      <c r="E44" s="336">
        <v>58.4</v>
      </c>
      <c r="F44" s="312"/>
      <c r="G44" s="313"/>
      <c r="H44" s="314"/>
      <c r="I44" s="306"/>
      <c r="J44" s="315"/>
      <c r="K44" s="306"/>
      <c r="M44" s="307" t="s">
        <v>219</v>
      </c>
      <c r="O44" s="292"/>
    </row>
    <row r="45" spans="1:80">
      <c r="A45" s="301"/>
      <c r="B45" s="308"/>
      <c r="C45" s="337" t="s">
        <v>220</v>
      </c>
      <c r="D45" s="310"/>
      <c r="E45" s="336">
        <v>-12.8</v>
      </c>
      <c r="F45" s="312"/>
      <c r="G45" s="313"/>
      <c r="H45" s="314"/>
      <c r="I45" s="306"/>
      <c r="J45" s="315"/>
      <c r="K45" s="306"/>
      <c r="M45" s="307" t="s">
        <v>220</v>
      </c>
      <c r="O45" s="292"/>
    </row>
    <row r="46" spans="1:80">
      <c r="A46" s="301"/>
      <c r="B46" s="308"/>
      <c r="C46" s="337" t="s">
        <v>221</v>
      </c>
      <c r="D46" s="310"/>
      <c r="E46" s="336">
        <v>45.599999999999994</v>
      </c>
      <c r="F46" s="312"/>
      <c r="G46" s="313"/>
      <c r="H46" s="314"/>
      <c r="I46" s="306"/>
      <c r="J46" s="315"/>
      <c r="K46" s="306"/>
      <c r="M46" s="307" t="s">
        <v>221</v>
      </c>
      <c r="O46" s="292"/>
    </row>
    <row r="47" spans="1:80">
      <c r="A47" s="301"/>
      <c r="B47" s="308"/>
      <c r="C47" s="309" t="s">
        <v>228</v>
      </c>
      <c r="D47" s="310"/>
      <c r="E47" s="311">
        <v>18.239999999999998</v>
      </c>
      <c r="F47" s="312"/>
      <c r="G47" s="313"/>
      <c r="H47" s="314"/>
      <c r="I47" s="306"/>
      <c r="J47" s="315"/>
      <c r="K47" s="306"/>
      <c r="M47" s="307" t="s">
        <v>228</v>
      </c>
      <c r="O47" s="292"/>
    </row>
    <row r="48" spans="1:80">
      <c r="A48" s="293">
        <v>16</v>
      </c>
      <c r="B48" s="294" t="s">
        <v>229</v>
      </c>
      <c r="C48" s="295" t="s">
        <v>230</v>
      </c>
      <c r="D48" s="296" t="s">
        <v>109</v>
      </c>
      <c r="E48" s="297">
        <v>18.239999999999998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293">
        <v>17</v>
      </c>
      <c r="B49" s="294" t="s">
        <v>231</v>
      </c>
      <c r="C49" s="295" t="s">
        <v>232</v>
      </c>
      <c r="D49" s="296" t="s">
        <v>109</v>
      </c>
      <c r="E49" s="297">
        <v>4.5599999999999996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0</v>
      </c>
      <c r="AC49" s="261">
        <v>0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0</v>
      </c>
    </row>
    <row r="50" spans="1:80">
      <c r="A50" s="301"/>
      <c r="B50" s="308"/>
      <c r="C50" s="337" t="s">
        <v>218</v>
      </c>
      <c r="D50" s="310"/>
      <c r="E50" s="336">
        <v>0</v>
      </c>
      <c r="F50" s="312"/>
      <c r="G50" s="313"/>
      <c r="H50" s="314"/>
      <c r="I50" s="306"/>
      <c r="J50" s="315"/>
      <c r="K50" s="306"/>
      <c r="M50" s="307" t="s">
        <v>218</v>
      </c>
      <c r="O50" s="292"/>
    </row>
    <row r="51" spans="1:80">
      <c r="A51" s="301"/>
      <c r="B51" s="308"/>
      <c r="C51" s="337" t="s">
        <v>219</v>
      </c>
      <c r="D51" s="310"/>
      <c r="E51" s="336">
        <v>58.4</v>
      </c>
      <c r="F51" s="312"/>
      <c r="G51" s="313"/>
      <c r="H51" s="314"/>
      <c r="I51" s="306"/>
      <c r="J51" s="315"/>
      <c r="K51" s="306"/>
      <c r="M51" s="307" t="s">
        <v>219</v>
      </c>
      <c r="O51" s="292"/>
    </row>
    <row r="52" spans="1:80">
      <c r="A52" s="301"/>
      <c r="B52" s="308"/>
      <c r="C52" s="337" t="s">
        <v>220</v>
      </c>
      <c r="D52" s="310"/>
      <c r="E52" s="336">
        <v>-12.8</v>
      </c>
      <c r="F52" s="312"/>
      <c r="G52" s="313"/>
      <c r="H52" s="314"/>
      <c r="I52" s="306"/>
      <c r="J52" s="315"/>
      <c r="K52" s="306"/>
      <c r="M52" s="307" t="s">
        <v>220</v>
      </c>
      <c r="O52" s="292"/>
    </row>
    <row r="53" spans="1:80">
      <c r="A53" s="301"/>
      <c r="B53" s="308"/>
      <c r="C53" s="337" t="s">
        <v>221</v>
      </c>
      <c r="D53" s="310"/>
      <c r="E53" s="336">
        <v>45.599999999999994</v>
      </c>
      <c r="F53" s="312"/>
      <c r="G53" s="313"/>
      <c r="H53" s="314"/>
      <c r="I53" s="306"/>
      <c r="J53" s="315"/>
      <c r="K53" s="306"/>
      <c r="M53" s="307" t="s">
        <v>221</v>
      </c>
      <c r="O53" s="292"/>
    </row>
    <row r="54" spans="1:80">
      <c r="A54" s="301"/>
      <c r="B54" s="308"/>
      <c r="C54" s="309" t="s">
        <v>233</v>
      </c>
      <c r="D54" s="310"/>
      <c r="E54" s="311">
        <v>4.5599999999999996</v>
      </c>
      <c r="F54" s="312"/>
      <c r="G54" s="313"/>
      <c r="H54" s="314"/>
      <c r="I54" s="306"/>
      <c r="J54" s="315"/>
      <c r="K54" s="306"/>
      <c r="M54" s="307" t="s">
        <v>233</v>
      </c>
      <c r="O54" s="292"/>
    </row>
    <row r="55" spans="1:80">
      <c r="A55" s="293">
        <v>18</v>
      </c>
      <c r="B55" s="294" t="s">
        <v>234</v>
      </c>
      <c r="C55" s="295" t="s">
        <v>235</v>
      </c>
      <c r="D55" s="296" t="s">
        <v>109</v>
      </c>
      <c r="E55" s="297">
        <v>4.5599999999999996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16"/>
      <c r="B56" s="317" t="s">
        <v>99</v>
      </c>
      <c r="C56" s="318" t="s">
        <v>215</v>
      </c>
      <c r="D56" s="319"/>
      <c r="E56" s="320"/>
      <c r="F56" s="321"/>
      <c r="G56" s="322">
        <f>SUM(G31:G55)</f>
        <v>0</v>
      </c>
      <c r="H56" s="323"/>
      <c r="I56" s="324">
        <f>SUM(I31:I55)</f>
        <v>0</v>
      </c>
      <c r="J56" s="323"/>
      <c r="K56" s="324">
        <f>SUM(K31:K55)</f>
        <v>0</v>
      </c>
      <c r="O56" s="292">
        <v>4</v>
      </c>
      <c r="BA56" s="325">
        <f>SUM(BA31:BA55)</f>
        <v>0</v>
      </c>
      <c r="BB56" s="325">
        <f>SUM(BB31:BB55)</f>
        <v>0</v>
      </c>
      <c r="BC56" s="325">
        <f>SUM(BC31:BC55)</f>
        <v>0</v>
      </c>
      <c r="BD56" s="325">
        <f>SUM(BD31:BD55)</f>
        <v>0</v>
      </c>
      <c r="BE56" s="325">
        <f>SUM(BE31:BE55)</f>
        <v>0</v>
      </c>
    </row>
    <row r="57" spans="1:80">
      <c r="A57" s="282" t="s">
        <v>97</v>
      </c>
      <c r="B57" s="283" t="s">
        <v>236</v>
      </c>
      <c r="C57" s="284" t="s">
        <v>237</v>
      </c>
      <c r="D57" s="285"/>
      <c r="E57" s="286"/>
      <c r="F57" s="286"/>
      <c r="G57" s="287"/>
      <c r="H57" s="288"/>
      <c r="I57" s="289"/>
      <c r="J57" s="290"/>
      <c r="K57" s="291"/>
      <c r="O57" s="292">
        <v>1</v>
      </c>
    </row>
    <row r="58" spans="1:80">
      <c r="A58" s="293">
        <v>19</v>
      </c>
      <c r="B58" s="294" t="s">
        <v>239</v>
      </c>
      <c r="C58" s="295" t="s">
        <v>240</v>
      </c>
      <c r="D58" s="296" t="s">
        <v>109</v>
      </c>
      <c r="E58" s="297">
        <v>58.4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>
      <c r="A59" s="301"/>
      <c r="B59" s="308"/>
      <c r="C59" s="309" t="s">
        <v>219</v>
      </c>
      <c r="D59" s="310"/>
      <c r="E59" s="311">
        <v>58.4</v>
      </c>
      <c r="F59" s="312"/>
      <c r="G59" s="313"/>
      <c r="H59" s="314"/>
      <c r="I59" s="306"/>
      <c r="J59" s="315"/>
      <c r="K59" s="306"/>
      <c r="M59" s="307" t="s">
        <v>219</v>
      </c>
      <c r="O59" s="292"/>
    </row>
    <row r="60" spans="1:80">
      <c r="A60" s="293">
        <v>20</v>
      </c>
      <c r="B60" s="294" t="s">
        <v>241</v>
      </c>
      <c r="C60" s="295" t="s">
        <v>242</v>
      </c>
      <c r="D60" s="296" t="s">
        <v>109</v>
      </c>
      <c r="E60" s="297">
        <v>49.02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301"/>
      <c r="B61" s="308"/>
      <c r="C61" s="309" t="s">
        <v>243</v>
      </c>
      <c r="D61" s="310"/>
      <c r="E61" s="311">
        <v>1.02</v>
      </c>
      <c r="F61" s="312"/>
      <c r="G61" s="313"/>
      <c r="H61" s="314"/>
      <c r="I61" s="306"/>
      <c r="J61" s="315"/>
      <c r="K61" s="306"/>
      <c r="M61" s="307" t="s">
        <v>243</v>
      </c>
      <c r="O61" s="292"/>
    </row>
    <row r="62" spans="1:80">
      <c r="A62" s="301"/>
      <c r="B62" s="308"/>
      <c r="C62" s="309" t="s">
        <v>244</v>
      </c>
      <c r="D62" s="310"/>
      <c r="E62" s="311">
        <v>58.4</v>
      </c>
      <c r="F62" s="312"/>
      <c r="G62" s="313"/>
      <c r="H62" s="314"/>
      <c r="I62" s="306"/>
      <c r="J62" s="315"/>
      <c r="K62" s="306"/>
      <c r="M62" s="307" t="s">
        <v>244</v>
      </c>
      <c r="O62" s="292"/>
    </row>
    <row r="63" spans="1:80">
      <c r="A63" s="301"/>
      <c r="B63" s="308"/>
      <c r="C63" s="309" t="s">
        <v>245</v>
      </c>
      <c r="D63" s="310"/>
      <c r="E63" s="311">
        <v>-10.4</v>
      </c>
      <c r="F63" s="312"/>
      <c r="G63" s="313"/>
      <c r="H63" s="314"/>
      <c r="I63" s="306"/>
      <c r="J63" s="315"/>
      <c r="K63" s="306"/>
      <c r="M63" s="307" t="s">
        <v>245</v>
      </c>
      <c r="O63" s="292"/>
    </row>
    <row r="64" spans="1:80">
      <c r="A64" s="316"/>
      <c r="B64" s="317" t="s">
        <v>99</v>
      </c>
      <c r="C64" s="318" t="s">
        <v>238</v>
      </c>
      <c r="D64" s="319"/>
      <c r="E64" s="320"/>
      <c r="F64" s="321"/>
      <c r="G64" s="322">
        <f>SUM(G57:G63)</f>
        <v>0</v>
      </c>
      <c r="H64" s="323"/>
      <c r="I64" s="324">
        <f>SUM(I57:I63)</f>
        <v>0</v>
      </c>
      <c r="J64" s="323"/>
      <c r="K64" s="324">
        <f>SUM(K57:K63)</f>
        <v>0</v>
      </c>
      <c r="O64" s="292">
        <v>4</v>
      </c>
      <c r="BA64" s="325">
        <f>SUM(BA57:BA63)</f>
        <v>0</v>
      </c>
      <c r="BB64" s="325">
        <f>SUM(BB57:BB63)</f>
        <v>0</v>
      </c>
      <c r="BC64" s="325">
        <f>SUM(BC57:BC63)</f>
        <v>0</v>
      </c>
      <c r="BD64" s="325">
        <f>SUM(BD57:BD63)</f>
        <v>0</v>
      </c>
      <c r="BE64" s="325">
        <f>SUM(BE57:BE63)</f>
        <v>0</v>
      </c>
    </row>
    <row r="65" spans="1:80">
      <c r="A65" s="282" t="s">
        <v>97</v>
      </c>
      <c r="B65" s="283" t="s">
        <v>246</v>
      </c>
      <c r="C65" s="284" t="s">
        <v>247</v>
      </c>
      <c r="D65" s="285"/>
      <c r="E65" s="286"/>
      <c r="F65" s="286"/>
      <c r="G65" s="287"/>
      <c r="H65" s="288"/>
      <c r="I65" s="289"/>
      <c r="J65" s="290"/>
      <c r="K65" s="291"/>
      <c r="O65" s="292">
        <v>1</v>
      </c>
    </row>
    <row r="66" spans="1:80">
      <c r="A66" s="293">
        <v>21</v>
      </c>
      <c r="B66" s="294" t="s">
        <v>249</v>
      </c>
      <c r="C66" s="295" t="s">
        <v>250</v>
      </c>
      <c r="D66" s="296" t="s">
        <v>109</v>
      </c>
      <c r="E66" s="297">
        <v>49.02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 ht="22.5">
      <c r="A67" s="293">
        <v>22</v>
      </c>
      <c r="B67" s="294" t="s">
        <v>251</v>
      </c>
      <c r="C67" s="295" t="s">
        <v>252</v>
      </c>
      <c r="D67" s="296" t="s">
        <v>109</v>
      </c>
      <c r="E67" s="297">
        <v>25.098400000000002</v>
      </c>
      <c r="F67" s="297">
        <v>0</v>
      </c>
      <c r="G67" s="298">
        <f>E67*F67</f>
        <v>0</v>
      </c>
      <c r="H67" s="299">
        <v>1.837</v>
      </c>
      <c r="I67" s="300">
        <f>E67*H67</f>
        <v>46.105760799999999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244</v>
      </c>
      <c r="D68" s="310"/>
      <c r="E68" s="311">
        <v>58.4</v>
      </c>
      <c r="F68" s="312"/>
      <c r="G68" s="313"/>
      <c r="H68" s="314"/>
      <c r="I68" s="306"/>
      <c r="J68" s="315"/>
      <c r="K68" s="306"/>
      <c r="M68" s="307" t="s">
        <v>244</v>
      </c>
      <c r="O68" s="292"/>
    </row>
    <row r="69" spans="1:80">
      <c r="A69" s="301"/>
      <c r="B69" s="308"/>
      <c r="C69" s="309" t="s">
        <v>253</v>
      </c>
      <c r="D69" s="310"/>
      <c r="E69" s="311">
        <v>-1.7663</v>
      </c>
      <c r="F69" s="312"/>
      <c r="G69" s="313"/>
      <c r="H69" s="314"/>
      <c r="I69" s="306"/>
      <c r="J69" s="315"/>
      <c r="K69" s="306"/>
      <c r="M69" s="307" t="s">
        <v>253</v>
      </c>
      <c r="O69" s="292"/>
    </row>
    <row r="70" spans="1:80">
      <c r="A70" s="301"/>
      <c r="B70" s="308"/>
      <c r="C70" s="309" t="s">
        <v>254</v>
      </c>
      <c r="D70" s="310"/>
      <c r="E70" s="311">
        <v>-11.3354</v>
      </c>
      <c r="F70" s="312"/>
      <c r="G70" s="313"/>
      <c r="H70" s="314"/>
      <c r="I70" s="306"/>
      <c r="J70" s="315"/>
      <c r="K70" s="306"/>
      <c r="M70" s="307" t="s">
        <v>254</v>
      </c>
      <c r="O70" s="292"/>
    </row>
    <row r="71" spans="1:80">
      <c r="A71" s="301"/>
      <c r="B71" s="308"/>
      <c r="C71" s="309" t="s">
        <v>255</v>
      </c>
      <c r="D71" s="310"/>
      <c r="E71" s="311">
        <v>-3.5</v>
      </c>
      <c r="F71" s="312"/>
      <c r="G71" s="313"/>
      <c r="H71" s="314"/>
      <c r="I71" s="306"/>
      <c r="J71" s="315"/>
      <c r="K71" s="306"/>
      <c r="M71" s="307" t="s">
        <v>255</v>
      </c>
      <c r="O71" s="292"/>
    </row>
    <row r="72" spans="1:80">
      <c r="A72" s="301"/>
      <c r="B72" s="308"/>
      <c r="C72" s="309" t="s">
        <v>256</v>
      </c>
      <c r="D72" s="310"/>
      <c r="E72" s="311">
        <v>-3.5</v>
      </c>
      <c r="F72" s="312"/>
      <c r="G72" s="313"/>
      <c r="H72" s="314"/>
      <c r="I72" s="306"/>
      <c r="J72" s="315"/>
      <c r="K72" s="306"/>
      <c r="M72" s="307" t="s">
        <v>256</v>
      </c>
      <c r="O72" s="292"/>
    </row>
    <row r="73" spans="1:80">
      <c r="A73" s="301"/>
      <c r="B73" s="308"/>
      <c r="C73" s="309" t="s">
        <v>257</v>
      </c>
      <c r="D73" s="310"/>
      <c r="E73" s="311">
        <v>-3.5</v>
      </c>
      <c r="F73" s="312"/>
      <c r="G73" s="313"/>
      <c r="H73" s="314"/>
      <c r="I73" s="306"/>
      <c r="J73" s="315"/>
      <c r="K73" s="306"/>
      <c r="M73" s="307" t="s">
        <v>257</v>
      </c>
      <c r="O73" s="292"/>
    </row>
    <row r="74" spans="1:80">
      <c r="A74" s="301"/>
      <c r="B74" s="308"/>
      <c r="C74" s="309" t="s">
        <v>258</v>
      </c>
      <c r="D74" s="310"/>
      <c r="E74" s="311">
        <v>-9.4</v>
      </c>
      <c r="F74" s="312"/>
      <c r="G74" s="313"/>
      <c r="H74" s="314"/>
      <c r="I74" s="306"/>
      <c r="J74" s="315"/>
      <c r="K74" s="306"/>
      <c r="M74" s="307" t="s">
        <v>258</v>
      </c>
      <c r="O74" s="292"/>
    </row>
    <row r="75" spans="1:80">
      <c r="A75" s="301"/>
      <c r="B75" s="308"/>
      <c r="C75" s="309" t="s">
        <v>259</v>
      </c>
      <c r="D75" s="310"/>
      <c r="E75" s="311">
        <v>-0.3</v>
      </c>
      <c r="F75" s="312"/>
      <c r="G75" s="313"/>
      <c r="H75" s="314"/>
      <c r="I75" s="306"/>
      <c r="J75" s="315"/>
      <c r="K75" s="306"/>
      <c r="M75" s="307" t="s">
        <v>259</v>
      </c>
      <c r="O75" s="292"/>
    </row>
    <row r="76" spans="1:80">
      <c r="A76" s="316"/>
      <c r="B76" s="317" t="s">
        <v>99</v>
      </c>
      <c r="C76" s="318" t="s">
        <v>248</v>
      </c>
      <c r="D76" s="319"/>
      <c r="E76" s="320"/>
      <c r="F76" s="321"/>
      <c r="G76" s="322">
        <f>SUM(G65:G75)</f>
        <v>0</v>
      </c>
      <c r="H76" s="323"/>
      <c r="I76" s="324">
        <f>SUM(I65:I75)</f>
        <v>46.105760799999999</v>
      </c>
      <c r="J76" s="323"/>
      <c r="K76" s="324">
        <f>SUM(K65:K75)</f>
        <v>0</v>
      </c>
      <c r="O76" s="292">
        <v>4</v>
      </c>
      <c r="BA76" s="325">
        <f>SUM(BA65:BA75)</f>
        <v>0</v>
      </c>
      <c r="BB76" s="325">
        <f>SUM(BB65:BB75)</f>
        <v>0</v>
      </c>
      <c r="BC76" s="325">
        <f>SUM(BC65:BC75)</f>
        <v>0</v>
      </c>
      <c r="BD76" s="325">
        <f>SUM(BD65:BD75)</f>
        <v>0</v>
      </c>
      <c r="BE76" s="325">
        <f>SUM(BE65:BE75)</f>
        <v>0</v>
      </c>
    </row>
    <row r="77" spans="1:80">
      <c r="A77" s="282" t="s">
        <v>97</v>
      </c>
      <c r="B77" s="283" t="s">
        <v>260</v>
      </c>
      <c r="C77" s="284" t="s">
        <v>261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23</v>
      </c>
      <c r="B78" s="294" t="s">
        <v>263</v>
      </c>
      <c r="C78" s="295" t="s">
        <v>264</v>
      </c>
      <c r="D78" s="296" t="s">
        <v>180</v>
      </c>
      <c r="E78" s="297">
        <v>9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0</v>
      </c>
      <c r="AC78" s="261">
        <v>0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0</v>
      </c>
    </row>
    <row r="79" spans="1:80">
      <c r="A79" s="293">
        <v>24</v>
      </c>
      <c r="B79" s="294" t="s">
        <v>265</v>
      </c>
      <c r="C79" s="295" t="s">
        <v>266</v>
      </c>
      <c r="D79" s="296" t="s">
        <v>180</v>
      </c>
      <c r="E79" s="297">
        <v>42.1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267</v>
      </c>
      <c r="D80" s="310"/>
      <c r="E80" s="311">
        <v>23.5</v>
      </c>
      <c r="F80" s="312"/>
      <c r="G80" s="313"/>
      <c r="H80" s="314"/>
      <c r="I80" s="306"/>
      <c r="J80" s="315"/>
      <c r="K80" s="306"/>
      <c r="M80" s="307" t="s">
        <v>267</v>
      </c>
      <c r="O80" s="292"/>
    </row>
    <row r="81" spans="1:80">
      <c r="A81" s="301"/>
      <c r="B81" s="308"/>
      <c r="C81" s="309" t="s">
        <v>268</v>
      </c>
      <c r="D81" s="310"/>
      <c r="E81" s="311">
        <v>4.5</v>
      </c>
      <c r="F81" s="312"/>
      <c r="G81" s="313"/>
      <c r="H81" s="314"/>
      <c r="I81" s="306"/>
      <c r="J81" s="315"/>
      <c r="K81" s="306"/>
      <c r="M81" s="307" t="s">
        <v>268</v>
      </c>
      <c r="O81" s="292"/>
    </row>
    <row r="82" spans="1:80">
      <c r="A82" s="301"/>
      <c r="B82" s="308"/>
      <c r="C82" s="309" t="s">
        <v>269</v>
      </c>
      <c r="D82" s="310"/>
      <c r="E82" s="311">
        <v>9</v>
      </c>
      <c r="F82" s="312"/>
      <c r="G82" s="313"/>
      <c r="H82" s="314"/>
      <c r="I82" s="306"/>
      <c r="J82" s="315"/>
      <c r="K82" s="306"/>
      <c r="M82" s="307" t="s">
        <v>269</v>
      </c>
      <c r="O82" s="292"/>
    </row>
    <row r="83" spans="1:80">
      <c r="A83" s="301"/>
      <c r="B83" s="308"/>
      <c r="C83" s="309" t="s">
        <v>270</v>
      </c>
      <c r="D83" s="310"/>
      <c r="E83" s="311">
        <v>5.0999999999999996</v>
      </c>
      <c r="F83" s="312"/>
      <c r="G83" s="313"/>
      <c r="H83" s="314"/>
      <c r="I83" s="306"/>
      <c r="J83" s="315"/>
      <c r="K83" s="306"/>
      <c r="M83" s="307" t="s">
        <v>270</v>
      </c>
      <c r="O83" s="292"/>
    </row>
    <row r="84" spans="1:80">
      <c r="A84" s="293">
        <v>25</v>
      </c>
      <c r="B84" s="294" t="s">
        <v>271</v>
      </c>
      <c r="C84" s="295" t="s">
        <v>272</v>
      </c>
      <c r="D84" s="296" t="s">
        <v>180</v>
      </c>
      <c r="E84" s="297">
        <v>14.1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273</v>
      </c>
      <c r="D85" s="310"/>
      <c r="E85" s="311">
        <v>14.1</v>
      </c>
      <c r="F85" s="312"/>
      <c r="G85" s="313"/>
      <c r="H85" s="314"/>
      <c r="I85" s="306"/>
      <c r="J85" s="315"/>
      <c r="K85" s="306"/>
      <c r="M85" s="307" t="s">
        <v>273</v>
      </c>
      <c r="O85" s="292"/>
    </row>
    <row r="86" spans="1:80">
      <c r="A86" s="293">
        <v>26</v>
      </c>
      <c r="B86" s="294" t="s">
        <v>274</v>
      </c>
      <c r="C86" s="295" t="s">
        <v>275</v>
      </c>
      <c r="D86" s="296" t="s">
        <v>177</v>
      </c>
      <c r="E86" s="297">
        <v>1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293">
        <v>27</v>
      </c>
      <c r="B87" s="294" t="s">
        <v>276</v>
      </c>
      <c r="C87" s="295" t="s">
        <v>277</v>
      </c>
      <c r="D87" s="296" t="s">
        <v>278</v>
      </c>
      <c r="E87" s="297">
        <v>0.2475</v>
      </c>
      <c r="F87" s="297">
        <v>0</v>
      </c>
      <c r="G87" s="298">
        <f>E87*F87</f>
        <v>0</v>
      </c>
      <c r="H87" s="299">
        <v>0</v>
      </c>
      <c r="I87" s="300">
        <f>E87*H87</f>
        <v>0</v>
      </c>
      <c r="J87" s="299"/>
      <c r="K87" s="300">
        <f>E87*J87</f>
        <v>0</v>
      </c>
      <c r="O87" s="292">
        <v>2</v>
      </c>
      <c r="AA87" s="261">
        <v>3</v>
      </c>
      <c r="AB87" s="261">
        <v>1</v>
      </c>
      <c r="AC87" s="261">
        <v>572497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3</v>
      </c>
      <c r="CB87" s="292">
        <v>1</v>
      </c>
    </row>
    <row r="88" spans="1:80">
      <c r="A88" s="301"/>
      <c r="B88" s="308"/>
      <c r="C88" s="309" t="s">
        <v>279</v>
      </c>
      <c r="D88" s="310"/>
      <c r="E88" s="311">
        <v>0.2475</v>
      </c>
      <c r="F88" s="312"/>
      <c r="G88" s="313"/>
      <c r="H88" s="314"/>
      <c r="I88" s="306"/>
      <c r="J88" s="315"/>
      <c r="K88" s="306"/>
      <c r="M88" s="307" t="s">
        <v>279</v>
      </c>
      <c r="O88" s="292"/>
    </row>
    <row r="89" spans="1:80">
      <c r="A89" s="293">
        <v>28</v>
      </c>
      <c r="B89" s="294" t="s">
        <v>280</v>
      </c>
      <c r="C89" s="295" t="s">
        <v>281</v>
      </c>
      <c r="D89" s="296" t="s">
        <v>109</v>
      </c>
      <c r="E89" s="297">
        <v>1.4850000000000001</v>
      </c>
      <c r="F89" s="297">
        <v>0</v>
      </c>
      <c r="G89" s="298">
        <f>E89*F89</f>
        <v>0</v>
      </c>
      <c r="H89" s="299">
        <v>1.67</v>
      </c>
      <c r="I89" s="300">
        <f>E89*H89</f>
        <v>2.4799500000000001</v>
      </c>
      <c r="J89" s="299"/>
      <c r="K89" s="300">
        <f>E89*J89</f>
        <v>0</v>
      </c>
      <c r="O89" s="292">
        <v>2</v>
      </c>
      <c r="AA89" s="261">
        <v>3</v>
      </c>
      <c r="AB89" s="261">
        <v>1</v>
      </c>
      <c r="AC89" s="261">
        <v>10364200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3</v>
      </c>
      <c r="CB89" s="292">
        <v>1</v>
      </c>
    </row>
    <row r="90" spans="1:80">
      <c r="A90" s="301"/>
      <c r="B90" s="308"/>
      <c r="C90" s="309" t="s">
        <v>282</v>
      </c>
      <c r="D90" s="310"/>
      <c r="E90" s="311">
        <v>1.4850000000000001</v>
      </c>
      <c r="F90" s="312"/>
      <c r="G90" s="313"/>
      <c r="H90" s="314"/>
      <c r="I90" s="306"/>
      <c r="J90" s="315"/>
      <c r="K90" s="306"/>
      <c r="M90" s="307" t="s">
        <v>282</v>
      </c>
      <c r="O90" s="292"/>
    </row>
    <row r="91" spans="1:80">
      <c r="A91" s="316"/>
      <c r="B91" s="317" t="s">
        <v>99</v>
      </c>
      <c r="C91" s="318" t="s">
        <v>262</v>
      </c>
      <c r="D91" s="319"/>
      <c r="E91" s="320"/>
      <c r="F91" s="321"/>
      <c r="G91" s="322">
        <f>SUM(G77:G90)</f>
        <v>0</v>
      </c>
      <c r="H91" s="323"/>
      <c r="I91" s="324">
        <f>SUM(I77:I90)</f>
        <v>2.4799500000000001</v>
      </c>
      <c r="J91" s="323"/>
      <c r="K91" s="324">
        <f>SUM(K77:K90)</f>
        <v>0</v>
      </c>
      <c r="O91" s="292">
        <v>4</v>
      </c>
      <c r="BA91" s="325">
        <f>SUM(BA77:BA90)</f>
        <v>0</v>
      </c>
      <c r="BB91" s="325">
        <f>SUM(BB77:BB90)</f>
        <v>0</v>
      </c>
      <c r="BC91" s="325">
        <f>SUM(BC77:BC90)</f>
        <v>0</v>
      </c>
      <c r="BD91" s="325">
        <f>SUM(BD77:BD90)</f>
        <v>0</v>
      </c>
      <c r="BE91" s="325">
        <f>SUM(BE77:BE90)</f>
        <v>0</v>
      </c>
    </row>
    <row r="92" spans="1:80">
      <c r="A92" s="282" t="s">
        <v>97</v>
      </c>
      <c r="B92" s="283" t="s">
        <v>283</v>
      </c>
      <c r="C92" s="284" t="s">
        <v>284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>
      <c r="A93" s="293">
        <v>29</v>
      </c>
      <c r="B93" s="294" t="s">
        <v>286</v>
      </c>
      <c r="C93" s="295" t="s">
        <v>287</v>
      </c>
      <c r="D93" s="296" t="s">
        <v>109</v>
      </c>
      <c r="E93" s="297">
        <v>49.02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16"/>
      <c r="B94" s="317" t="s">
        <v>99</v>
      </c>
      <c r="C94" s="318" t="s">
        <v>285</v>
      </c>
      <c r="D94" s="319"/>
      <c r="E94" s="320"/>
      <c r="F94" s="321"/>
      <c r="G94" s="322">
        <f>SUM(G92:G93)</f>
        <v>0</v>
      </c>
      <c r="H94" s="323"/>
      <c r="I94" s="324">
        <f>SUM(I92:I93)</f>
        <v>0</v>
      </c>
      <c r="J94" s="323"/>
      <c r="K94" s="324">
        <f>SUM(K92:K93)</f>
        <v>0</v>
      </c>
      <c r="O94" s="292">
        <v>4</v>
      </c>
      <c r="BA94" s="325">
        <f>SUM(BA92:BA93)</f>
        <v>0</v>
      </c>
      <c r="BB94" s="325">
        <f>SUM(BB92:BB93)</f>
        <v>0</v>
      </c>
      <c r="BC94" s="325">
        <f>SUM(BC92:BC93)</f>
        <v>0</v>
      </c>
      <c r="BD94" s="325">
        <f>SUM(BD92:BD93)</f>
        <v>0</v>
      </c>
      <c r="BE94" s="325">
        <f>SUM(BE92:BE93)</f>
        <v>0</v>
      </c>
    </row>
    <row r="95" spans="1:80">
      <c r="A95" s="282" t="s">
        <v>97</v>
      </c>
      <c r="B95" s="283" t="s">
        <v>288</v>
      </c>
      <c r="C95" s="284" t="s">
        <v>289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 ht="22.5">
      <c r="A96" s="293">
        <v>30</v>
      </c>
      <c r="B96" s="294" t="s">
        <v>291</v>
      </c>
      <c r="C96" s="295" t="s">
        <v>292</v>
      </c>
      <c r="D96" s="296" t="s">
        <v>180</v>
      </c>
      <c r="E96" s="297">
        <v>35</v>
      </c>
      <c r="F96" s="297">
        <v>0</v>
      </c>
      <c r="G96" s="298">
        <f>E96*F96</f>
        <v>0</v>
      </c>
      <c r="H96" s="299">
        <v>0</v>
      </c>
      <c r="I96" s="300">
        <f>E96*H96</f>
        <v>0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>
      <c r="A97" s="301"/>
      <c r="B97" s="302"/>
      <c r="C97" s="303" t="s">
        <v>293</v>
      </c>
      <c r="D97" s="304"/>
      <c r="E97" s="304"/>
      <c r="F97" s="304"/>
      <c r="G97" s="305"/>
      <c r="I97" s="306"/>
      <c r="K97" s="306"/>
      <c r="L97" s="307" t="s">
        <v>293</v>
      </c>
      <c r="O97" s="292">
        <v>3</v>
      </c>
    </row>
    <row r="98" spans="1:80">
      <c r="A98" s="316"/>
      <c r="B98" s="317" t="s">
        <v>99</v>
      </c>
      <c r="C98" s="318" t="s">
        <v>290</v>
      </c>
      <c r="D98" s="319"/>
      <c r="E98" s="320"/>
      <c r="F98" s="321"/>
      <c r="G98" s="322">
        <f>SUM(G95:G97)</f>
        <v>0</v>
      </c>
      <c r="H98" s="323"/>
      <c r="I98" s="324">
        <f>SUM(I95:I97)</f>
        <v>0</v>
      </c>
      <c r="J98" s="323"/>
      <c r="K98" s="324">
        <f>SUM(K95:K97)</f>
        <v>0</v>
      </c>
      <c r="O98" s="292">
        <v>4</v>
      </c>
      <c r="BA98" s="325">
        <f>SUM(BA95:BA97)</f>
        <v>0</v>
      </c>
      <c r="BB98" s="325">
        <f>SUM(BB95:BB97)</f>
        <v>0</v>
      </c>
      <c r="BC98" s="325">
        <f>SUM(BC95:BC97)</f>
        <v>0</v>
      </c>
      <c r="BD98" s="325">
        <f>SUM(BD95:BD97)</f>
        <v>0</v>
      </c>
      <c r="BE98" s="325">
        <f>SUM(BE95:BE97)</f>
        <v>0</v>
      </c>
    </row>
    <row r="99" spans="1:80">
      <c r="A99" s="282" t="s">
        <v>97</v>
      </c>
      <c r="B99" s="283" t="s">
        <v>294</v>
      </c>
      <c r="C99" s="284" t="s">
        <v>295</v>
      </c>
      <c r="D99" s="285"/>
      <c r="E99" s="286"/>
      <c r="F99" s="286"/>
      <c r="G99" s="287"/>
      <c r="H99" s="288"/>
      <c r="I99" s="289"/>
      <c r="J99" s="290"/>
      <c r="K99" s="291"/>
      <c r="O99" s="292">
        <v>1</v>
      </c>
    </row>
    <row r="100" spans="1:80">
      <c r="A100" s="293">
        <v>31</v>
      </c>
      <c r="B100" s="294" t="s">
        <v>297</v>
      </c>
      <c r="C100" s="295" t="s">
        <v>298</v>
      </c>
      <c r="D100" s="296" t="s">
        <v>109</v>
      </c>
      <c r="E100" s="297">
        <v>3.5</v>
      </c>
      <c r="F100" s="297">
        <v>0</v>
      </c>
      <c r="G100" s="298">
        <f>E100*F100</f>
        <v>0</v>
      </c>
      <c r="H100" s="299">
        <v>2.16</v>
      </c>
      <c r="I100" s="300">
        <f>E100*H100</f>
        <v>7.5600000000000005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2"/>
      <c r="C101" s="303" t="s">
        <v>299</v>
      </c>
      <c r="D101" s="304"/>
      <c r="E101" s="304"/>
      <c r="F101" s="304"/>
      <c r="G101" s="305"/>
      <c r="I101" s="306"/>
      <c r="K101" s="306"/>
      <c r="L101" s="307" t="s">
        <v>299</v>
      </c>
      <c r="O101" s="292">
        <v>3</v>
      </c>
    </row>
    <row r="102" spans="1:80">
      <c r="A102" s="301"/>
      <c r="B102" s="308"/>
      <c r="C102" s="309" t="s">
        <v>300</v>
      </c>
      <c r="D102" s="310"/>
      <c r="E102" s="311">
        <v>3.5</v>
      </c>
      <c r="F102" s="312"/>
      <c r="G102" s="313"/>
      <c r="H102" s="314"/>
      <c r="I102" s="306"/>
      <c r="J102" s="315"/>
      <c r="K102" s="306"/>
      <c r="M102" s="307" t="s">
        <v>300</v>
      </c>
      <c r="O102" s="292"/>
    </row>
    <row r="103" spans="1:80">
      <c r="A103" s="293">
        <v>32</v>
      </c>
      <c r="B103" s="294" t="s">
        <v>301</v>
      </c>
      <c r="C103" s="295" t="s">
        <v>302</v>
      </c>
      <c r="D103" s="296" t="s">
        <v>109</v>
      </c>
      <c r="E103" s="297">
        <v>3.5</v>
      </c>
      <c r="F103" s="297">
        <v>0</v>
      </c>
      <c r="G103" s="298">
        <f>E103*F103</f>
        <v>0</v>
      </c>
      <c r="H103" s="299">
        <v>2.5249999999999999</v>
      </c>
      <c r="I103" s="300">
        <f>E103*H103</f>
        <v>8.8375000000000004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8"/>
      <c r="C104" s="309" t="s">
        <v>303</v>
      </c>
      <c r="D104" s="310"/>
      <c r="E104" s="311">
        <v>3.5</v>
      </c>
      <c r="F104" s="312"/>
      <c r="G104" s="313"/>
      <c r="H104" s="314"/>
      <c r="I104" s="306"/>
      <c r="J104" s="315"/>
      <c r="K104" s="306"/>
      <c r="M104" s="307" t="s">
        <v>303</v>
      </c>
      <c r="O104" s="292"/>
    </row>
    <row r="105" spans="1:80">
      <c r="A105" s="293">
        <v>33</v>
      </c>
      <c r="B105" s="294" t="s">
        <v>304</v>
      </c>
      <c r="C105" s="295" t="s">
        <v>305</v>
      </c>
      <c r="D105" s="296" t="s">
        <v>109</v>
      </c>
      <c r="E105" s="297">
        <v>3.5350000000000001</v>
      </c>
      <c r="F105" s="297">
        <v>0</v>
      </c>
      <c r="G105" s="298">
        <f>E105*F105</f>
        <v>0</v>
      </c>
      <c r="H105" s="299">
        <v>2.5249999999999999</v>
      </c>
      <c r="I105" s="300">
        <f>E105*H105</f>
        <v>8.9258749999999996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2"/>
      <c r="C106" s="303" t="s">
        <v>306</v>
      </c>
      <c r="D106" s="304"/>
      <c r="E106" s="304"/>
      <c r="F106" s="304"/>
      <c r="G106" s="305"/>
      <c r="I106" s="306"/>
      <c r="K106" s="306"/>
      <c r="L106" s="307" t="s">
        <v>306</v>
      </c>
      <c r="O106" s="292">
        <v>3</v>
      </c>
    </row>
    <row r="107" spans="1:80">
      <c r="A107" s="301"/>
      <c r="B107" s="308"/>
      <c r="C107" s="309" t="s">
        <v>307</v>
      </c>
      <c r="D107" s="310"/>
      <c r="E107" s="311">
        <v>3.5350000000000001</v>
      </c>
      <c r="F107" s="312"/>
      <c r="G107" s="313"/>
      <c r="H107" s="314"/>
      <c r="I107" s="306"/>
      <c r="J107" s="315"/>
      <c r="K107" s="306"/>
      <c r="M107" s="307" t="s">
        <v>307</v>
      </c>
      <c r="O107" s="292"/>
    </row>
    <row r="108" spans="1:80">
      <c r="A108" s="293">
        <v>34</v>
      </c>
      <c r="B108" s="294" t="s">
        <v>308</v>
      </c>
      <c r="C108" s="295" t="s">
        <v>309</v>
      </c>
      <c r="D108" s="296" t="s">
        <v>310</v>
      </c>
      <c r="E108" s="297">
        <v>1.9800000000000002E-2</v>
      </c>
      <c r="F108" s="297">
        <v>0</v>
      </c>
      <c r="G108" s="298">
        <f>E108*F108</f>
        <v>0</v>
      </c>
      <c r="H108" s="299">
        <v>1.0217400000000001</v>
      </c>
      <c r="I108" s="300">
        <f>E108*H108</f>
        <v>2.0230452000000003E-2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301"/>
      <c r="B109" s="302"/>
      <c r="C109" s="303"/>
      <c r="D109" s="304"/>
      <c r="E109" s="304"/>
      <c r="F109" s="304"/>
      <c r="G109" s="305"/>
      <c r="I109" s="306"/>
      <c r="K109" s="306"/>
      <c r="L109" s="307"/>
      <c r="O109" s="292">
        <v>3</v>
      </c>
    </row>
    <row r="110" spans="1:80">
      <c r="A110" s="301"/>
      <c r="B110" s="308"/>
      <c r="C110" s="309" t="s">
        <v>311</v>
      </c>
      <c r="D110" s="310"/>
      <c r="E110" s="311">
        <v>1.9800000000000002E-2</v>
      </c>
      <c r="F110" s="312"/>
      <c r="G110" s="313"/>
      <c r="H110" s="314"/>
      <c r="I110" s="306"/>
      <c r="J110" s="315"/>
      <c r="K110" s="306"/>
      <c r="M110" s="307" t="s">
        <v>311</v>
      </c>
      <c r="O110" s="292"/>
    </row>
    <row r="111" spans="1:80" ht="22.5">
      <c r="A111" s="293">
        <v>35</v>
      </c>
      <c r="B111" s="294" t="s">
        <v>312</v>
      </c>
      <c r="C111" s="295" t="s">
        <v>313</v>
      </c>
      <c r="D111" s="296" t="s">
        <v>180</v>
      </c>
      <c r="E111" s="297">
        <v>1.5</v>
      </c>
      <c r="F111" s="297">
        <v>0</v>
      </c>
      <c r="G111" s="298">
        <f>E111*F111</f>
        <v>0</v>
      </c>
      <c r="H111" s="299">
        <v>0.52</v>
      </c>
      <c r="I111" s="300">
        <f>E111*H111</f>
        <v>0.78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293">
        <v>36</v>
      </c>
      <c r="B112" s="294" t="s">
        <v>314</v>
      </c>
      <c r="C112" s="295" t="s">
        <v>315</v>
      </c>
      <c r="D112" s="296" t="s">
        <v>310</v>
      </c>
      <c r="E112" s="297">
        <v>1.32E-2</v>
      </c>
      <c r="F112" s="297">
        <v>0</v>
      </c>
      <c r="G112" s="298">
        <f>E112*F112</f>
        <v>0</v>
      </c>
      <c r="H112" s="299">
        <v>1.0502800000000001</v>
      </c>
      <c r="I112" s="300">
        <f>E112*H112</f>
        <v>1.3863696000000002E-2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8"/>
      <c r="C113" s="309" t="s">
        <v>316</v>
      </c>
      <c r="D113" s="310"/>
      <c r="E113" s="311">
        <v>1.32E-2</v>
      </c>
      <c r="F113" s="312"/>
      <c r="G113" s="313"/>
      <c r="H113" s="314"/>
      <c r="I113" s="306"/>
      <c r="J113" s="315"/>
      <c r="K113" s="306"/>
      <c r="M113" s="307" t="s">
        <v>316</v>
      </c>
      <c r="O113" s="292"/>
    </row>
    <row r="114" spans="1:80">
      <c r="A114" s="316"/>
      <c r="B114" s="317" t="s">
        <v>99</v>
      </c>
      <c r="C114" s="318" t="s">
        <v>296</v>
      </c>
      <c r="D114" s="319"/>
      <c r="E114" s="320"/>
      <c r="F114" s="321"/>
      <c r="G114" s="322">
        <f>SUM(G99:G113)</f>
        <v>0</v>
      </c>
      <c r="H114" s="323"/>
      <c r="I114" s="324">
        <f>SUM(I99:I113)</f>
        <v>26.137469148000001</v>
      </c>
      <c r="J114" s="323"/>
      <c r="K114" s="324">
        <f>SUM(K99:K113)</f>
        <v>0</v>
      </c>
      <c r="O114" s="292">
        <v>4</v>
      </c>
      <c r="BA114" s="325">
        <f>SUM(BA99:BA113)</f>
        <v>0</v>
      </c>
      <c r="BB114" s="325">
        <f>SUM(BB99:BB113)</f>
        <v>0</v>
      </c>
      <c r="BC114" s="325">
        <f>SUM(BC99:BC113)</f>
        <v>0</v>
      </c>
      <c r="BD114" s="325">
        <f>SUM(BD99:BD113)</f>
        <v>0</v>
      </c>
      <c r="BE114" s="325">
        <f>SUM(BE99:BE113)</f>
        <v>0</v>
      </c>
    </row>
    <row r="115" spans="1:80">
      <c r="A115" s="282" t="s">
        <v>97</v>
      </c>
      <c r="B115" s="283" t="s">
        <v>317</v>
      </c>
      <c r="C115" s="284" t="s">
        <v>318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>
      <c r="A116" s="293">
        <v>37</v>
      </c>
      <c r="B116" s="294" t="s">
        <v>320</v>
      </c>
      <c r="C116" s="295" t="s">
        <v>321</v>
      </c>
      <c r="D116" s="296" t="s">
        <v>180</v>
      </c>
      <c r="E116" s="297">
        <v>5.0999999999999996</v>
      </c>
      <c r="F116" s="297">
        <v>0</v>
      </c>
      <c r="G116" s="298">
        <f>E116*F116</f>
        <v>0</v>
      </c>
      <c r="H116" s="299">
        <v>0.39689999999999998</v>
      </c>
      <c r="I116" s="300">
        <f>E116*H116</f>
        <v>2.0241899999999999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0</v>
      </c>
      <c r="AC116" s="261">
        <v>0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0</v>
      </c>
    </row>
    <row r="117" spans="1:80">
      <c r="A117" s="301"/>
      <c r="B117" s="302"/>
      <c r="C117" s="303"/>
      <c r="D117" s="304"/>
      <c r="E117" s="304"/>
      <c r="F117" s="304"/>
      <c r="G117" s="305"/>
      <c r="I117" s="306"/>
      <c r="K117" s="306"/>
      <c r="L117" s="307"/>
      <c r="O117" s="292">
        <v>3</v>
      </c>
    </row>
    <row r="118" spans="1:80">
      <c r="A118" s="301"/>
      <c r="B118" s="308"/>
      <c r="C118" s="309" t="s">
        <v>322</v>
      </c>
      <c r="D118" s="310"/>
      <c r="E118" s="311">
        <v>5.0999999999999996</v>
      </c>
      <c r="F118" s="312"/>
      <c r="G118" s="313"/>
      <c r="H118" s="314"/>
      <c r="I118" s="306"/>
      <c r="J118" s="315"/>
      <c r="K118" s="306"/>
      <c r="M118" s="307" t="s">
        <v>322</v>
      </c>
      <c r="O118" s="292"/>
    </row>
    <row r="119" spans="1:80">
      <c r="A119" s="293">
        <v>38</v>
      </c>
      <c r="B119" s="294" t="s">
        <v>323</v>
      </c>
      <c r="C119" s="295" t="s">
        <v>324</v>
      </c>
      <c r="D119" s="296" t="s">
        <v>180</v>
      </c>
      <c r="E119" s="297">
        <v>4.5</v>
      </c>
      <c r="F119" s="297">
        <v>0</v>
      </c>
      <c r="G119" s="298">
        <f>E119*F119</f>
        <v>0</v>
      </c>
      <c r="H119" s="299">
        <v>0.441</v>
      </c>
      <c r="I119" s="300">
        <f>E119*H119</f>
        <v>1.9844999999999999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325</v>
      </c>
      <c r="D120" s="304"/>
      <c r="E120" s="304"/>
      <c r="F120" s="304"/>
      <c r="G120" s="305"/>
      <c r="I120" s="306"/>
      <c r="K120" s="306"/>
      <c r="L120" s="307" t="s">
        <v>325</v>
      </c>
      <c r="O120" s="292">
        <v>3</v>
      </c>
    </row>
    <row r="121" spans="1:80">
      <c r="A121" s="293">
        <v>39</v>
      </c>
      <c r="B121" s="294" t="s">
        <v>326</v>
      </c>
      <c r="C121" s="295" t="s">
        <v>327</v>
      </c>
      <c r="D121" s="296" t="s">
        <v>180</v>
      </c>
      <c r="E121" s="297">
        <v>23.5</v>
      </c>
      <c r="F121" s="297">
        <v>0</v>
      </c>
      <c r="G121" s="298">
        <f>E121*F121</f>
        <v>0</v>
      </c>
      <c r="H121" s="299">
        <v>0.5292</v>
      </c>
      <c r="I121" s="300">
        <f>E121*H121</f>
        <v>12.436199999999999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0</v>
      </c>
      <c r="AC121" s="261">
        <v>0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0</v>
      </c>
    </row>
    <row r="122" spans="1:80">
      <c r="A122" s="301"/>
      <c r="B122" s="302"/>
      <c r="C122" s="303" t="s">
        <v>328</v>
      </c>
      <c r="D122" s="304"/>
      <c r="E122" s="304"/>
      <c r="F122" s="304"/>
      <c r="G122" s="305"/>
      <c r="I122" s="306"/>
      <c r="K122" s="306"/>
      <c r="L122" s="307" t="s">
        <v>328</v>
      </c>
      <c r="O122" s="292">
        <v>3</v>
      </c>
    </row>
    <row r="123" spans="1:80">
      <c r="A123" s="293">
        <v>40</v>
      </c>
      <c r="B123" s="294" t="s">
        <v>329</v>
      </c>
      <c r="C123" s="295" t="s">
        <v>330</v>
      </c>
      <c r="D123" s="296" t="s">
        <v>180</v>
      </c>
      <c r="E123" s="297">
        <v>4.5</v>
      </c>
      <c r="F123" s="297">
        <v>0</v>
      </c>
      <c r="G123" s="298">
        <f>E123*F123</f>
        <v>0</v>
      </c>
      <c r="H123" s="299">
        <v>0.18462999999999999</v>
      </c>
      <c r="I123" s="300">
        <f>E123*H123</f>
        <v>0.83083499999999999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331</v>
      </c>
      <c r="D124" s="304"/>
      <c r="E124" s="304"/>
      <c r="F124" s="304"/>
      <c r="G124" s="305"/>
      <c r="I124" s="306"/>
      <c r="K124" s="306"/>
      <c r="L124" s="307" t="s">
        <v>331</v>
      </c>
      <c r="O124" s="292">
        <v>3</v>
      </c>
    </row>
    <row r="125" spans="1:80">
      <c r="A125" s="293">
        <v>41</v>
      </c>
      <c r="B125" s="294" t="s">
        <v>332</v>
      </c>
      <c r="C125" s="295" t="s">
        <v>333</v>
      </c>
      <c r="D125" s="296" t="s">
        <v>180</v>
      </c>
      <c r="E125" s="297">
        <v>4.5</v>
      </c>
      <c r="F125" s="297">
        <v>0</v>
      </c>
      <c r="G125" s="298">
        <f>E125*F125</f>
        <v>0</v>
      </c>
      <c r="H125" s="299">
        <v>0.35759999999999997</v>
      </c>
      <c r="I125" s="300">
        <f>E125*H125</f>
        <v>1.6092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 t="s">
        <v>334</v>
      </c>
      <c r="D126" s="304"/>
      <c r="E126" s="304"/>
      <c r="F126" s="304"/>
      <c r="G126" s="305"/>
      <c r="I126" s="306"/>
      <c r="K126" s="306"/>
      <c r="L126" s="307" t="s">
        <v>334</v>
      </c>
      <c r="O126" s="292">
        <v>3</v>
      </c>
    </row>
    <row r="127" spans="1:80">
      <c r="A127" s="316"/>
      <c r="B127" s="317" t="s">
        <v>99</v>
      </c>
      <c r="C127" s="318" t="s">
        <v>319</v>
      </c>
      <c r="D127" s="319"/>
      <c r="E127" s="320"/>
      <c r="F127" s="321"/>
      <c r="G127" s="322">
        <f>SUM(G115:G126)</f>
        <v>0</v>
      </c>
      <c r="H127" s="323"/>
      <c r="I127" s="324">
        <f>SUM(I115:I126)</f>
        <v>18.884925000000003</v>
      </c>
      <c r="J127" s="323"/>
      <c r="K127" s="324">
        <f>SUM(K115:K126)</f>
        <v>0</v>
      </c>
      <c r="O127" s="292">
        <v>4</v>
      </c>
      <c r="BA127" s="325">
        <f>SUM(BA115:BA126)</f>
        <v>0</v>
      </c>
      <c r="BB127" s="325">
        <f>SUM(BB115:BB126)</f>
        <v>0</v>
      </c>
      <c r="BC127" s="325">
        <f>SUM(BC115:BC126)</f>
        <v>0</v>
      </c>
      <c r="BD127" s="325">
        <f>SUM(BD115:BD126)</f>
        <v>0</v>
      </c>
      <c r="BE127" s="325">
        <f>SUM(BE115:BE126)</f>
        <v>0</v>
      </c>
    </row>
    <row r="128" spans="1:80">
      <c r="A128" s="282" t="s">
        <v>97</v>
      </c>
      <c r="B128" s="283" t="s">
        <v>335</v>
      </c>
      <c r="C128" s="284" t="s">
        <v>336</v>
      </c>
      <c r="D128" s="285"/>
      <c r="E128" s="286"/>
      <c r="F128" s="286"/>
      <c r="G128" s="287"/>
      <c r="H128" s="288"/>
      <c r="I128" s="289"/>
      <c r="J128" s="290"/>
      <c r="K128" s="291"/>
      <c r="O128" s="292">
        <v>1</v>
      </c>
    </row>
    <row r="129" spans="1:80">
      <c r="A129" s="293">
        <v>42</v>
      </c>
      <c r="B129" s="294" t="s">
        <v>338</v>
      </c>
      <c r="C129" s="295" t="s">
        <v>339</v>
      </c>
      <c r="D129" s="296" t="s">
        <v>180</v>
      </c>
      <c r="E129" s="297">
        <v>4.5</v>
      </c>
      <c r="F129" s="297">
        <v>0</v>
      </c>
      <c r="G129" s="298">
        <f>E129*F129</f>
        <v>0</v>
      </c>
      <c r="H129" s="299">
        <v>6.0099999999999997E-3</v>
      </c>
      <c r="I129" s="300">
        <f>E129*H129</f>
        <v>2.7045E-2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0</v>
      </c>
      <c r="AC129" s="261">
        <v>0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0</v>
      </c>
    </row>
    <row r="130" spans="1:80">
      <c r="A130" s="293">
        <v>43</v>
      </c>
      <c r="B130" s="294" t="s">
        <v>340</v>
      </c>
      <c r="C130" s="295" t="s">
        <v>341</v>
      </c>
      <c r="D130" s="296" t="s">
        <v>180</v>
      </c>
      <c r="E130" s="297">
        <v>4.5</v>
      </c>
      <c r="F130" s="297">
        <v>0</v>
      </c>
      <c r="G130" s="298">
        <f>E130*F130</f>
        <v>0</v>
      </c>
      <c r="H130" s="299">
        <v>6.0999999999999997E-4</v>
      </c>
      <c r="I130" s="300">
        <f>E130*H130</f>
        <v>2.745E-3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0</v>
      </c>
      <c r="AC130" s="261">
        <v>0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0</v>
      </c>
    </row>
    <row r="131" spans="1:80">
      <c r="A131" s="293">
        <v>44</v>
      </c>
      <c r="B131" s="294" t="s">
        <v>342</v>
      </c>
      <c r="C131" s="295" t="s">
        <v>343</v>
      </c>
      <c r="D131" s="296" t="s">
        <v>180</v>
      </c>
      <c r="E131" s="297">
        <v>4.5</v>
      </c>
      <c r="F131" s="297">
        <v>0</v>
      </c>
      <c r="G131" s="298">
        <f>E131*F131</f>
        <v>0</v>
      </c>
      <c r="H131" s="299">
        <v>0.12966</v>
      </c>
      <c r="I131" s="300">
        <f>E131*H131</f>
        <v>0.58346999999999993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344</v>
      </c>
      <c r="D132" s="304"/>
      <c r="E132" s="304"/>
      <c r="F132" s="304"/>
      <c r="G132" s="305"/>
      <c r="I132" s="306"/>
      <c r="K132" s="306"/>
      <c r="L132" s="307" t="s">
        <v>344</v>
      </c>
      <c r="O132" s="292">
        <v>3</v>
      </c>
    </row>
    <row r="133" spans="1:80">
      <c r="A133" s="316"/>
      <c r="B133" s="317" t="s">
        <v>99</v>
      </c>
      <c r="C133" s="318" t="s">
        <v>337</v>
      </c>
      <c r="D133" s="319"/>
      <c r="E133" s="320"/>
      <c r="F133" s="321"/>
      <c r="G133" s="322">
        <f>SUM(G128:G132)</f>
        <v>0</v>
      </c>
      <c r="H133" s="323"/>
      <c r="I133" s="324">
        <f>SUM(I128:I132)</f>
        <v>0.61325999999999992</v>
      </c>
      <c r="J133" s="323"/>
      <c r="K133" s="324">
        <f>SUM(K128:K132)</f>
        <v>0</v>
      </c>
      <c r="O133" s="292">
        <v>4</v>
      </c>
      <c r="BA133" s="325">
        <f>SUM(BA128:BA132)</f>
        <v>0</v>
      </c>
      <c r="BB133" s="325">
        <f>SUM(BB128:BB132)</f>
        <v>0</v>
      </c>
      <c r="BC133" s="325">
        <f>SUM(BC128:BC132)</f>
        <v>0</v>
      </c>
      <c r="BD133" s="325">
        <f>SUM(BD128:BD132)</f>
        <v>0</v>
      </c>
      <c r="BE133" s="325">
        <f>SUM(BE128:BE132)</f>
        <v>0</v>
      </c>
    </row>
    <row r="134" spans="1:80">
      <c r="A134" s="282" t="s">
        <v>97</v>
      </c>
      <c r="B134" s="283" t="s">
        <v>345</v>
      </c>
      <c r="C134" s="284" t="s">
        <v>346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45</v>
      </c>
      <c r="B135" s="294" t="s">
        <v>348</v>
      </c>
      <c r="C135" s="295" t="s">
        <v>349</v>
      </c>
      <c r="D135" s="296" t="s">
        <v>180</v>
      </c>
      <c r="E135" s="297">
        <v>28</v>
      </c>
      <c r="F135" s="297">
        <v>0</v>
      </c>
      <c r="G135" s="298">
        <f>E135*F135</f>
        <v>0</v>
      </c>
      <c r="H135" s="299">
        <v>7.3899999999999993E-2</v>
      </c>
      <c r="I135" s="300">
        <f>E135*H135</f>
        <v>2.0691999999999999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8"/>
      <c r="C136" s="309" t="s">
        <v>350</v>
      </c>
      <c r="D136" s="310"/>
      <c r="E136" s="311">
        <v>28</v>
      </c>
      <c r="F136" s="312"/>
      <c r="G136" s="313"/>
      <c r="H136" s="314"/>
      <c r="I136" s="306"/>
      <c r="J136" s="315"/>
      <c r="K136" s="306"/>
      <c r="M136" s="307" t="s">
        <v>350</v>
      </c>
      <c r="O136" s="292"/>
    </row>
    <row r="137" spans="1:80">
      <c r="A137" s="293">
        <v>46</v>
      </c>
      <c r="B137" s="294" t="s">
        <v>351</v>
      </c>
      <c r="C137" s="295" t="s">
        <v>352</v>
      </c>
      <c r="D137" s="296" t="s">
        <v>193</v>
      </c>
      <c r="E137" s="297">
        <v>15</v>
      </c>
      <c r="F137" s="297">
        <v>0</v>
      </c>
      <c r="G137" s="298">
        <f>E137*F137</f>
        <v>0</v>
      </c>
      <c r="H137" s="299">
        <v>3.6000000000000002E-4</v>
      </c>
      <c r="I137" s="300">
        <f>E137*H137</f>
        <v>5.4000000000000003E-3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293">
        <v>47</v>
      </c>
      <c r="B138" s="294" t="s">
        <v>353</v>
      </c>
      <c r="C138" s="295" t="s">
        <v>354</v>
      </c>
      <c r="D138" s="296" t="s">
        <v>193</v>
      </c>
      <c r="E138" s="297">
        <v>13</v>
      </c>
      <c r="F138" s="297">
        <v>0</v>
      </c>
      <c r="G138" s="298">
        <f>E138*F138</f>
        <v>0</v>
      </c>
      <c r="H138" s="299">
        <v>3.5999999999999999E-3</v>
      </c>
      <c r="I138" s="300">
        <f>E138*H138</f>
        <v>4.6800000000000001E-2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293">
        <v>48</v>
      </c>
      <c r="B139" s="294" t="s">
        <v>355</v>
      </c>
      <c r="C139" s="295" t="s">
        <v>356</v>
      </c>
      <c r="D139" s="296" t="s">
        <v>180</v>
      </c>
      <c r="E139" s="297">
        <v>30</v>
      </c>
      <c r="F139" s="297">
        <v>0</v>
      </c>
      <c r="G139" s="298">
        <f>E139*F139</f>
        <v>0</v>
      </c>
      <c r="H139" s="299">
        <v>0.17244999999999999</v>
      </c>
      <c r="I139" s="300">
        <f>E139*H139</f>
        <v>5.1734999999999998</v>
      </c>
      <c r="J139" s="299"/>
      <c r="K139" s="300">
        <f>E139*J139</f>
        <v>0</v>
      </c>
      <c r="O139" s="292">
        <v>2</v>
      </c>
      <c r="AA139" s="261">
        <v>3</v>
      </c>
      <c r="AB139" s="261">
        <v>1</v>
      </c>
      <c r="AC139" s="261">
        <v>592451170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3</v>
      </c>
      <c r="CB139" s="292">
        <v>1</v>
      </c>
    </row>
    <row r="140" spans="1:80">
      <c r="A140" s="301"/>
      <c r="B140" s="302"/>
      <c r="C140" s="303" t="s">
        <v>357</v>
      </c>
      <c r="D140" s="304"/>
      <c r="E140" s="304"/>
      <c r="F140" s="304"/>
      <c r="G140" s="305"/>
      <c r="I140" s="306"/>
      <c r="K140" s="306"/>
      <c r="L140" s="307" t="s">
        <v>357</v>
      </c>
      <c r="O140" s="292">
        <v>3</v>
      </c>
    </row>
    <row r="141" spans="1:80">
      <c r="A141" s="301"/>
      <c r="B141" s="308"/>
      <c r="C141" s="309" t="s">
        <v>358</v>
      </c>
      <c r="D141" s="310"/>
      <c r="E141" s="311">
        <v>29.4</v>
      </c>
      <c r="F141" s="312"/>
      <c r="G141" s="313"/>
      <c r="H141" s="314"/>
      <c r="I141" s="306"/>
      <c r="J141" s="315"/>
      <c r="K141" s="306"/>
      <c r="M141" s="307" t="s">
        <v>358</v>
      </c>
      <c r="O141" s="292"/>
    </row>
    <row r="142" spans="1:80">
      <c r="A142" s="301"/>
      <c r="B142" s="308"/>
      <c r="C142" s="309" t="s">
        <v>359</v>
      </c>
      <c r="D142" s="310"/>
      <c r="E142" s="311">
        <v>0.6</v>
      </c>
      <c r="F142" s="312"/>
      <c r="G142" s="313"/>
      <c r="H142" s="314"/>
      <c r="I142" s="306"/>
      <c r="J142" s="315"/>
      <c r="K142" s="306"/>
      <c r="M142" s="307" t="s">
        <v>359</v>
      </c>
      <c r="O142" s="292"/>
    </row>
    <row r="143" spans="1:80">
      <c r="A143" s="316"/>
      <c r="B143" s="317" t="s">
        <v>99</v>
      </c>
      <c r="C143" s="318" t="s">
        <v>347</v>
      </c>
      <c r="D143" s="319"/>
      <c r="E143" s="320"/>
      <c r="F143" s="321"/>
      <c r="G143" s="322">
        <f>SUM(G134:G142)</f>
        <v>0</v>
      </c>
      <c r="H143" s="323"/>
      <c r="I143" s="324">
        <f>SUM(I134:I142)</f>
        <v>7.2949000000000002</v>
      </c>
      <c r="J143" s="323"/>
      <c r="K143" s="324">
        <f>SUM(K134:K142)</f>
        <v>0</v>
      </c>
      <c r="O143" s="292">
        <v>4</v>
      </c>
      <c r="BA143" s="325">
        <f>SUM(BA134:BA142)</f>
        <v>0</v>
      </c>
      <c r="BB143" s="325">
        <f>SUM(BB134:BB142)</f>
        <v>0</v>
      </c>
      <c r="BC143" s="325">
        <f>SUM(BC134:BC142)</f>
        <v>0</v>
      </c>
      <c r="BD143" s="325">
        <f>SUM(BD134:BD142)</f>
        <v>0</v>
      </c>
      <c r="BE143" s="325">
        <f>SUM(BE134:BE142)</f>
        <v>0</v>
      </c>
    </row>
    <row r="144" spans="1:80">
      <c r="A144" s="282" t="s">
        <v>97</v>
      </c>
      <c r="B144" s="283" t="s">
        <v>360</v>
      </c>
      <c r="C144" s="284" t="s">
        <v>361</v>
      </c>
      <c r="D144" s="285"/>
      <c r="E144" s="286"/>
      <c r="F144" s="286"/>
      <c r="G144" s="287"/>
      <c r="H144" s="288"/>
      <c r="I144" s="289"/>
      <c r="J144" s="290"/>
      <c r="K144" s="291"/>
      <c r="O144" s="292">
        <v>1</v>
      </c>
    </row>
    <row r="145" spans="1:80">
      <c r="A145" s="293">
        <v>49</v>
      </c>
      <c r="B145" s="294" t="s">
        <v>363</v>
      </c>
      <c r="C145" s="295" t="s">
        <v>364</v>
      </c>
      <c r="D145" s="296" t="s">
        <v>180</v>
      </c>
      <c r="E145" s="297">
        <v>69.735900000000001</v>
      </c>
      <c r="F145" s="297">
        <v>0</v>
      </c>
      <c r="G145" s="298">
        <f>E145*F145</f>
        <v>0</v>
      </c>
      <c r="H145" s="299">
        <v>2.2000000000000001E-4</v>
      </c>
      <c r="I145" s="300">
        <f>E145*H145</f>
        <v>1.5341898000000001E-2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8"/>
      <c r="C146" s="309" t="s">
        <v>365</v>
      </c>
      <c r="D146" s="310"/>
      <c r="E146" s="311">
        <v>16.928000000000001</v>
      </c>
      <c r="F146" s="312"/>
      <c r="G146" s="313"/>
      <c r="H146" s="314"/>
      <c r="I146" s="306"/>
      <c r="J146" s="315"/>
      <c r="K146" s="306"/>
      <c r="M146" s="307" t="s">
        <v>365</v>
      </c>
      <c r="O146" s="292"/>
    </row>
    <row r="147" spans="1:80">
      <c r="A147" s="301"/>
      <c r="B147" s="308"/>
      <c r="C147" s="309" t="s">
        <v>366</v>
      </c>
      <c r="D147" s="310"/>
      <c r="E147" s="311">
        <v>17.8079</v>
      </c>
      <c r="F147" s="312"/>
      <c r="G147" s="313"/>
      <c r="H147" s="314"/>
      <c r="I147" s="306"/>
      <c r="J147" s="315"/>
      <c r="K147" s="306"/>
      <c r="M147" s="307" t="s">
        <v>366</v>
      </c>
      <c r="O147" s="292"/>
    </row>
    <row r="148" spans="1:80">
      <c r="A148" s="301"/>
      <c r="B148" s="308"/>
      <c r="C148" s="309" t="s">
        <v>367</v>
      </c>
      <c r="D148" s="310"/>
      <c r="E148" s="311">
        <v>35</v>
      </c>
      <c r="F148" s="312"/>
      <c r="G148" s="313"/>
      <c r="H148" s="314"/>
      <c r="I148" s="306"/>
      <c r="J148" s="315"/>
      <c r="K148" s="306"/>
      <c r="M148" s="307" t="s">
        <v>367</v>
      </c>
      <c r="O148" s="292"/>
    </row>
    <row r="149" spans="1:80">
      <c r="A149" s="316"/>
      <c r="B149" s="317" t="s">
        <v>99</v>
      </c>
      <c r="C149" s="318" t="s">
        <v>362</v>
      </c>
      <c r="D149" s="319"/>
      <c r="E149" s="320"/>
      <c r="F149" s="321"/>
      <c r="G149" s="322">
        <f>SUM(G144:G148)</f>
        <v>0</v>
      </c>
      <c r="H149" s="323"/>
      <c r="I149" s="324">
        <f>SUM(I144:I148)</f>
        <v>1.5341898000000001E-2</v>
      </c>
      <c r="J149" s="323"/>
      <c r="K149" s="324">
        <f>SUM(K144:K148)</f>
        <v>0</v>
      </c>
      <c r="O149" s="292">
        <v>4</v>
      </c>
      <c r="BA149" s="325">
        <f>SUM(BA144:BA148)</f>
        <v>0</v>
      </c>
      <c r="BB149" s="325">
        <f>SUM(BB144:BB148)</f>
        <v>0</v>
      </c>
      <c r="BC149" s="325">
        <f>SUM(BC144:BC148)</f>
        <v>0</v>
      </c>
      <c r="BD149" s="325">
        <f>SUM(BD144:BD148)</f>
        <v>0</v>
      </c>
      <c r="BE149" s="325">
        <f>SUM(BE144:BE148)</f>
        <v>0</v>
      </c>
    </row>
    <row r="150" spans="1:80">
      <c r="A150" s="282" t="s">
        <v>97</v>
      </c>
      <c r="B150" s="283" t="s">
        <v>368</v>
      </c>
      <c r="C150" s="284" t="s">
        <v>369</v>
      </c>
      <c r="D150" s="285"/>
      <c r="E150" s="286"/>
      <c r="F150" s="286"/>
      <c r="G150" s="287"/>
      <c r="H150" s="288"/>
      <c r="I150" s="289"/>
      <c r="J150" s="290"/>
      <c r="K150" s="291"/>
      <c r="O150" s="292">
        <v>1</v>
      </c>
    </row>
    <row r="151" spans="1:80">
      <c r="A151" s="293">
        <v>50</v>
      </c>
      <c r="B151" s="294" t="s">
        <v>371</v>
      </c>
      <c r="C151" s="295" t="s">
        <v>372</v>
      </c>
      <c r="D151" s="296" t="s">
        <v>177</v>
      </c>
      <c r="E151" s="297">
        <v>1</v>
      </c>
      <c r="F151" s="297">
        <v>0</v>
      </c>
      <c r="G151" s="298">
        <f>E151*F151</f>
        <v>0</v>
      </c>
      <c r="H151" s="299">
        <v>6.7000000000000004E-2</v>
      </c>
      <c r="I151" s="300">
        <f>E151*H151</f>
        <v>6.7000000000000004E-2</v>
      </c>
      <c r="J151" s="299">
        <v>-6.6000000000000003E-2</v>
      </c>
      <c r="K151" s="300">
        <f>E151*J151</f>
        <v>-6.6000000000000003E-2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293">
        <v>51</v>
      </c>
      <c r="B152" s="294" t="s">
        <v>373</v>
      </c>
      <c r="C152" s="295" t="s">
        <v>374</v>
      </c>
      <c r="D152" s="296" t="s">
        <v>193</v>
      </c>
      <c r="E152" s="297">
        <v>10</v>
      </c>
      <c r="F152" s="297">
        <v>0</v>
      </c>
      <c r="G152" s="298">
        <f>E152*F152</f>
        <v>0</v>
      </c>
      <c r="H152" s="299">
        <v>3.6999999999999999E-4</v>
      </c>
      <c r="I152" s="300">
        <f>E152*H152</f>
        <v>3.7000000000000002E-3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375</v>
      </c>
      <c r="D153" s="304"/>
      <c r="E153" s="304"/>
      <c r="F153" s="304"/>
      <c r="G153" s="305"/>
      <c r="I153" s="306"/>
      <c r="K153" s="306"/>
      <c r="L153" s="307" t="s">
        <v>375</v>
      </c>
      <c r="O153" s="292">
        <v>3</v>
      </c>
    </row>
    <row r="154" spans="1:80">
      <c r="A154" s="293">
        <v>52</v>
      </c>
      <c r="B154" s="294" t="s">
        <v>376</v>
      </c>
      <c r="C154" s="295" t="s">
        <v>377</v>
      </c>
      <c r="D154" s="296" t="s">
        <v>193</v>
      </c>
      <c r="E154" s="297">
        <v>34</v>
      </c>
      <c r="F154" s="297">
        <v>0</v>
      </c>
      <c r="G154" s="298">
        <f>E154*F154</f>
        <v>0</v>
      </c>
      <c r="H154" s="299">
        <v>0.188</v>
      </c>
      <c r="I154" s="300">
        <f>E154*H154</f>
        <v>6.3920000000000003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8"/>
      <c r="C155" s="309" t="s">
        <v>378</v>
      </c>
      <c r="D155" s="310"/>
      <c r="E155" s="311">
        <v>4.5</v>
      </c>
      <c r="F155" s="312"/>
      <c r="G155" s="313"/>
      <c r="H155" s="314"/>
      <c r="I155" s="306"/>
      <c r="J155" s="315"/>
      <c r="K155" s="306"/>
      <c r="M155" s="307" t="s">
        <v>378</v>
      </c>
      <c r="O155" s="292"/>
    </row>
    <row r="156" spans="1:80">
      <c r="A156" s="301"/>
      <c r="B156" s="308"/>
      <c r="C156" s="309" t="s">
        <v>379</v>
      </c>
      <c r="D156" s="310"/>
      <c r="E156" s="311">
        <v>2</v>
      </c>
      <c r="F156" s="312"/>
      <c r="G156" s="313"/>
      <c r="H156" s="314"/>
      <c r="I156" s="306"/>
      <c r="J156" s="315"/>
      <c r="K156" s="306"/>
      <c r="M156" s="307" t="s">
        <v>379</v>
      </c>
      <c r="O156" s="292"/>
    </row>
    <row r="157" spans="1:80">
      <c r="A157" s="301"/>
      <c r="B157" s="308"/>
      <c r="C157" s="309" t="s">
        <v>380</v>
      </c>
      <c r="D157" s="310"/>
      <c r="E157" s="311">
        <v>4</v>
      </c>
      <c r="F157" s="312"/>
      <c r="G157" s="313"/>
      <c r="H157" s="314"/>
      <c r="I157" s="306"/>
      <c r="J157" s="315"/>
      <c r="K157" s="306"/>
      <c r="M157" s="307" t="s">
        <v>380</v>
      </c>
      <c r="O157" s="292"/>
    </row>
    <row r="158" spans="1:80">
      <c r="A158" s="301"/>
      <c r="B158" s="308"/>
      <c r="C158" s="309" t="s">
        <v>381</v>
      </c>
      <c r="D158" s="310"/>
      <c r="E158" s="311">
        <v>14.5</v>
      </c>
      <c r="F158" s="312"/>
      <c r="G158" s="313"/>
      <c r="H158" s="314"/>
      <c r="I158" s="306"/>
      <c r="J158" s="315"/>
      <c r="K158" s="306"/>
      <c r="M158" s="307" t="s">
        <v>381</v>
      </c>
      <c r="O158" s="292"/>
    </row>
    <row r="159" spans="1:80">
      <c r="A159" s="301"/>
      <c r="B159" s="308"/>
      <c r="C159" s="309" t="s">
        <v>382</v>
      </c>
      <c r="D159" s="310"/>
      <c r="E159" s="311">
        <v>9</v>
      </c>
      <c r="F159" s="312"/>
      <c r="G159" s="313"/>
      <c r="H159" s="314"/>
      <c r="I159" s="306"/>
      <c r="J159" s="315"/>
      <c r="K159" s="306"/>
      <c r="M159" s="307" t="s">
        <v>382</v>
      </c>
      <c r="O159" s="292"/>
    </row>
    <row r="160" spans="1:80">
      <c r="A160" s="293">
        <v>53</v>
      </c>
      <c r="B160" s="294" t="s">
        <v>383</v>
      </c>
      <c r="C160" s="295" t="s">
        <v>384</v>
      </c>
      <c r="D160" s="296" t="s">
        <v>109</v>
      </c>
      <c r="E160" s="297">
        <v>1.19</v>
      </c>
      <c r="F160" s="297">
        <v>0</v>
      </c>
      <c r="G160" s="298">
        <f>E160*F160</f>
        <v>0</v>
      </c>
      <c r="H160" s="299">
        <v>2.5249999999999999</v>
      </c>
      <c r="I160" s="300">
        <f>E160*H160</f>
        <v>3.0047499999999996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 t="s">
        <v>344</v>
      </c>
      <c r="D161" s="304"/>
      <c r="E161" s="304"/>
      <c r="F161" s="304"/>
      <c r="G161" s="305"/>
      <c r="I161" s="306"/>
      <c r="K161" s="306"/>
      <c r="L161" s="307" t="s">
        <v>344</v>
      </c>
      <c r="O161" s="292">
        <v>3</v>
      </c>
    </row>
    <row r="162" spans="1:80">
      <c r="A162" s="301"/>
      <c r="B162" s="308"/>
      <c r="C162" s="309" t="s">
        <v>385</v>
      </c>
      <c r="D162" s="310"/>
      <c r="E162" s="311">
        <v>1.19</v>
      </c>
      <c r="F162" s="312"/>
      <c r="G162" s="313"/>
      <c r="H162" s="314"/>
      <c r="I162" s="306"/>
      <c r="J162" s="315"/>
      <c r="K162" s="306"/>
      <c r="M162" s="307" t="s">
        <v>385</v>
      </c>
      <c r="O162" s="292"/>
    </row>
    <row r="163" spans="1:80">
      <c r="A163" s="293">
        <v>54</v>
      </c>
      <c r="B163" s="294" t="s">
        <v>386</v>
      </c>
      <c r="C163" s="295" t="s">
        <v>387</v>
      </c>
      <c r="D163" s="296" t="s">
        <v>193</v>
      </c>
      <c r="E163" s="297">
        <v>13</v>
      </c>
      <c r="F163" s="297">
        <v>0</v>
      </c>
      <c r="G163" s="298">
        <f>E163*F163</f>
        <v>0</v>
      </c>
      <c r="H163" s="299">
        <v>0</v>
      </c>
      <c r="I163" s="300">
        <f>E163*H163</f>
        <v>0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301"/>
      <c r="B164" s="302"/>
      <c r="C164" s="303"/>
      <c r="D164" s="304"/>
      <c r="E164" s="304"/>
      <c r="F164" s="304"/>
      <c r="G164" s="305"/>
      <c r="I164" s="306"/>
      <c r="K164" s="306"/>
      <c r="L164" s="307"/>
      <c r="O164" s="292">
        <v>3</v>
      </c>
    </row>
    <row r="165" spans="1:80">
      <c r="A165" s="293">
        <v>55</v>
      </c>
      <c r="B165" s="294" t="s">
        <v>388</v>
      </c>
      <c r="C165" s="295" t="s">
        <v>389</v>
      </c>
      <c r="D165" s="296" t="s">
        <v>193</v>
      </c>
      <c r="E165" s="297">
        <v>13</v>
      </c>
      <c r="F165" s="297">
        <v>0</v>
      </c>
      <c r="G165" s="298">
        <f>E165*F165</f>
        <v>0</v>
      </c>
      <c r="H165" s="299">
        <v>0</v>
      </c>
      <c r="I165" s="300">
        <f>E165*H165</f>
        <v>0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293">
        <v>56</v>
      </c>
      <c r="B166" s="294" t="s">
        <v>390</v>
      </c>
      <c r="C166" s="295" t="s">
        <v>391</v>
      </c>
      <c r="D166" s="296" t="s">
        <v>177</v>
      </c>
      <c r="E166" s="297">
        <v>24</v>
      </c>
      <c r="F166" s="297">
        <v>0</v>
      </c>
      <c r="G166" s="298">
        <f>E166*F166</f>
        <v>0</v>
      </c>
      <c r="H166" s="299">
        <v>4.5999999999999999E-2</v>
      </c>
      <c r="I166" s="300">
        <f>E166*H166</f>
        <v>1.1040000000000001</v>
      </c>
      <c r="J166" s="299"/>
      <c r="K166" s="300">
        <f>E166*J166</f>
        <v>0</v>
      </c>
      <c r="O166" s="292">
        <v>2</v>
      </c>
      <c r="AA166" s="261">
        <v>3</v>
      </c>
      <c r="AB166" s="261">
        <v>1</v>
      </c>
      <c r="AC166" s="261">
        <v>59217420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3</v>
      </c>
      <c r="CB166" s="292">
        <v>1</v>
      </c>
    </row>
    <row r="167" spans="1:80">
      <c r="A167" s="301"/>
      <c r="B167" s="308"/>
      <c r="C167" s="309" t="s">
        <v>392</v>
      </c>
      <c r="D167" s="310"/>
      <c r="E167" s="311">
        <v>23.734999999999999</v>
      </c>
      <c r="F167" s="312"/>
      <c r="G167" s="313"/>
      <c r="H167" s="314"/>
      <c r="I167" s="306"/>
      <c r="J167" s="315"/>
      <c r="K167" s="306"/>
      <c r="M167" s="307" t="s">
        <v>392</v>
      </c>
      <c r="O167" s="292"/>
    </row>
    <row r="168" spans="1:80">
      <c r="A168" s="301"/>
      <c r="B168" s="308"/>
      <c r="C168" s="309" t="s">
        <v>393</v>
      </c>
      <c r="D168" s="310"/>
      <c r="E168" s="311">
        <v>0.26500000000000001</v>
      </c>
      <c r="F168" s="312"/>
      <c r="G168" s="313"/>
      <c r="H168" s="314"/>
      <c r="I168" s="306"/>
      <c r="J168" s="315"/>
      <c r="K168" s="306"/>
      <c r="M168" s="307" t="s">
        <v>393</v>
      </c>
      <c r="O168" s="292"/>
    </row>
    <row r="169" spans="1:80">
      <c r="A169" s="293">
        <v>57</v>
      </c>
      <c r="B169" s="294" t="s">
        <v>394</v>
      </c>
      <c r="C169" s="295" t="s">
        <v>395</v>
      </c>
      <c r="D169" s="296" t="s">
        <v>177</v>
      </c>
      <c r="E169" s="297">
        <v>9</v>
      </c>
      <c r="F169" s="297">
        <v>0</v>
      </c>
      <c r="G169" s="298">
        <f>E169*F169</f>
        <v>0</v>
      </c>
      <c r="H169" s="299">
        <v>0.04</v>
      </c>
      <c r="I169" s="300">
        <f>E169*H169</f>
        <v>0.36</v>
      </c>
      <c r="J169" s="299"/>
      <c r="K169" s="300">
        <f>E169*J169</f>
        <v>0</v>
      </c>
      <c r="O169" s="292">
        <v>2</v>
      </c>
      <c r="AA169" s="261">
        <v>3</v>
      </c>
      <c r="AB169" s="261">
        <v>10</v>
      </c>
      <c r="AC169" s="261">
        <v>59217489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3</v>
      </c>
      <c r="CB169" s="292">
        <v>10</v>
      </c>
    </row>
    <row r="170" spans="1:80">
      <c r="A170" s="301"/>
      <c r="B170" s="308"/>
      <c r="C170" s="309" t="s">
        <v>396</v>
      </c>
      <c r="D170" s="310"/>
      <c r="E170" s="311">
        <v>9</v>
      </c>
      <c r="F170" s="312"/>
      <c r="G170" s="313"/>
      <c r="H170" s="314"/>
      <c r="I170" s="306"/>
      <c r="J170" s="315"/>
      <c r="K170" s="306"/>
      <c r="M170" s="307" t="s">
        <v>396</v>
      </c>
      <c r="O170" s="292"/>
    </row>
    <row r="171" spans="1:80">
      <c r="A171" s="293">
        <v>58</v>
      </c>
      <c r="B171" s="294" t="s">
        <v>397</v>
      </c>
      <c r="C171" s="295" t="s">
        <v>398</v>
      </c>
      <c r="D171" s="296" t="s">
        <v>177</v>
      </c>
      <c r="E171" s="297">
        <v>8</v>
      </c>
      <c r="F171" s="297">
        <v>0</v>
      </c>
      <c r="G171" s="298">
        <f>E171*F171</f>
        <v>0</v>
      </c>
      <c r="H171" s="299">
        <v>5.1999999999999998E-2</v>
      </c>
      <c r="I171" s="300">
        <f>E171*H171</f>
        <v>0.41599999999999998</v>
      </c>
      <c r="J171" s="299"/>
      <c r="K171" s="300">
        <f>E171*J171</f>
        <v>0</v>
      </c>
      <c r="O171" s="292">
        <v>2</v>
      </c>
      <c r="AA171" s="261">
        <v>3</v>
      </c>
      <c r="AB171" s="261">
        <v>1</v>
      </c>
      <c r="AC171" s="261">
        <v>59217490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3</v>
      </c>
      <c r="CB171" s="292">
        <v>1</v>
      </c>
    </row>
    <row r="172" spans="1:80">
      <c r="A172" s="301"/>
      <c r="B172" s="308"/>
      <c r="C172" s="309" t="s">
        <v>399</v>
      </c>
      <c r="D172" s="310"/>
      <c r="E172" s="311">
        <v>8</v>
      </c>
      <c r="F172" s="312"/>
      <c r="G172" s="313"/>
      <c r="H172" s="314"/>
      <c r="I172" s="306"/>
      <c r="J172" s="315"/>
      <c r="K172" s="306"/>
      <c r="M172" s="307" t="s">
        <v>399</v>
      </c>
      <c r="O172" s="292"/>
    </row>
    <row r="173" spans="1:80">
      <c r="A173" s="293">
        <v>59</v>
      </c>
      <c r="B173" s="294" t="s">
        <v>400</v>
      </c>
      <c r="C173" s="295" t="s">
        <v>401</v>
      </c>
      <c r="D173" s="296" t="s">
        <v>177</v>
      </c>
      <c r="E173" s="297">
        <v>2</v>
      </c>
      <c r="F173" s="297">
        <v>0</v>
      </c>
      <c r="G173" s="298">
        <f>E173*F173</f>
        <v>0</v>
      </c>
      <c r="H173" s="299">
        <v>6.9000000000000006E-2</v>
      </c>
      <c r="I173" s="300">
        <f>E173*H173</f>
        <v>0.13800000000000001</v>
      </c>
      <c r="J173" s="299"/>
      <c r="K173" s="300">
        <f>E173*J173</f>
        <v>0</v>
      </c>
      <c r="O173" s="292">
        <v>2</v>
      </c>
      <c r="AA173" s="261">
        <v>3</v>
      </c>
      <c r="AB173" s="261">
        <v>1</v>
      </c>
      <c r="AC173" s="261">
        <v>59217491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3</v>
      </c>
      <c r="CB173" s="292">
        <v>1</v>
      </c>
    </row>
    <row r="174" spans="1:80">
      <c r="A174" s="316"/>
      <c r="B174" s="317" t="s">
        <v>99</v>
      </c>
      <c r="C174" s="318" t="s">
        <v>370</v>
      </c>
      <c r="D174" s="319"/>
      <c r="E174" s="320"/>
      <c r="F174" s="321"/>
      <c r="G174" s="322">
        <f>SUM(G150:G173)</f>
        <v>0</v>
      </c>
      <c r="H174" s="323"/>
      <c r="I174" s="324">
        <f>SUM(I150:I173)</f>
        <v>11.485449999999998</v>
      </c>
      <c r="J174" s="323"/>
      <c r="K174" s="324">
        <f>SUM(K150:K173)</f>
        <v>-6.6000000000000003E-2</v>
      </c>
      <c r="O174" s="292">
        <v>4</v>
      </c>
      <c r="BA174" s="325">
        <f>SUM(BA150:BA173)</f>
        <v>0</v>
      </c>
      <c r="BB174" s="325">
        <f>SUM(BB150:BB173)</f>
        <v>0</v>
      </c>
      <c r="BC174" s="325">
        <f>SUM(BC150:BC173)</f>
        <v>0</v>
      </c>
      <c r="BD174" s="325">
        <f>SUM(BD150:BD173)</f>
        <v>0</v>
      </c>
      <c r="BE174" s="325">
        <f>SUM(BE150:BE173)</f>
        <v>0</v>
      </c>
    </row>
    <row r="175" spans="1:80">
      <c r="A175" s="282" t="s">
        <v>97</v>
      </c>
      <c r="B175" s="283" t="s">
        <v>402</v>
      </c>
      <c r="C175" s="284" t="s">
        <v>403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>
      <c r="A176" s="293">
        <v>60</v>
      </c>
      <c r="B176" s="294" t="s">
        <v>405</v>
      </c>
      <c r="C176" s="295" t="s">
        <v>406</v>
      </c>
      <c r="D176" s="296" t="s">
        <v>407</v>
      </c>
      <c r="E176" s="297">
        <v>9</v>
      </c>
      <c r="F176" s="297">
        <v>0</v>
      </c>
      <c r="G176" s="298">
        <f>E176*F176</f>
        <v>0</v>
      </c>
      <c r="H176" s="299"/>
      <c r="I176" s="300">
        <f>E176*H176</f>
        <v>0</v>
      </c>
      <c r="J176" s="299"/>
      <c r="K176" s="300">
        <f>E176*J176</f>
        <v>0</v>
      </c>
      <c r="O176" s="292">
        <v>2</v>
      </c>
      <c r="AA176" s="261">
        <v>6</v>
      </c>
      <c r="AB176" s="261">
        <v>1</v>
      </c>
      <c r="AC176" s="261">
        <v>171156610600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6</v>
      </c>
      <c r="CB176" s="292">
        <v>1</v>
      </c>
    </row>
    <row r="177" spans="1:80">
      <c r="A177" s="301"/>
      <c r="B177" s="302"/>
      <c r="C177" s="303"/>
      <c r="D177" s="304"/>
      <c r="E177" s="304"/>
      <c r="F177" s="304"/>
      <c r="G177" s="305"/>
      <c r="I177" s="306"/>
      <c r="K177" s="306"/>
      <c r="L177" s="307"/>
      <c r="O177" s="292">
        <v>3</v>
      </c>
    </row>
    <row r="178" spans="1:80">
      <c r="A178" s="316"/>
      <c r="B178" s="317" t="s">
        <v>99</v>
      </c>
      <c r="C178" s="318" t="s">
        <v>404</v>
      </c>
      <c r="D178" s="319"/>
      <c r="E178" s="320"/>
      <c r="F178" s="321"/>
      <c r="G178" s="322">
        <f>SUM(G175:G177)</f>
        <v>0</v>
      </c>
      <c r="H178" s="323"/>
      <c r="I178" s="324">
        <f>SUM(I175:I177)</f>
        <v>0</v>
      </c>
      <c r="J178" s="323"/>
      <c r="K178" s="324">
        <f>SUM(K175:K177)</f>
        <v>0</v>
      </c>
      <c r="O178" s="292">
        <v>4</v>
      </c>
      <c r="BA178" s="325">
        <f>SUM(BA175:BA177)</f>
        <v>0</v>
      </c>
      <c r="BB178" s="325">
        <f>SUM(BB175:BB177)</f>
        <v>0</v>
      </c>
      <c r="BC178" s="325">
        <f>SUM(BC175:BC177)</f>
        <v>0</v>
      </c>
      <c r="BD178" s="325">
        <f>SUM(BD175:BD177)</f>
        <v>0</v>
      </c>
      <c r="BE178" s="325">
        <f>SUM(BE175:BE177)</f>
        <v>0</v>
      </c>
    </row>
    <row r="179" spans="1:80">
      <c r="A179" s="282" t="s">
        <v>97</v>
      </c>
      <c r="B179" s="283" t="s">
        <v>408</v>
      </c>
      <c r="C179" s="284" t="s">
        <v>409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61</v>
      </c>
      <c r="B180" s="294" t="s">
        <v>411</v>
      </c>
      <c r="C180" s="295" t="s">
        <v>412</v>
      </c>
      <c r="D180" s="296" t="s">
        <v>180</v>
      </c>
      <c r="E180" s="297">
        <v>34.5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>
        <v>0</v>
      </c>
      <c r="K180" s="300">
        <f>E180*J180</f>
        <v>0</v>
      </c>
      <c r="O180" s="292">
        <v>2</v>
      </c>
      <c r="AA180" s="261">
        <v>1</v>
      </c>
      <c r="AB180" s="261">
        <v>1</v>
      </c>
      <c r="AC180" s="261">
        <v>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</v>
      </c>
      <c r="CB180" s="292">
        <v>1</v>
      </c>
    </row>
    <row r="181" spans="1:80">
      <c r="A181" s="301"/>
      <c r="B181" s="308"/>
      <c r="C181" s="309" t="s">
        <v>413</v>
      </c>
      <c r="D181" s="310"/>
      <c r="E181" s="311">
        <v>34.5</v>
      </c>
      <c r="F181" s="312"/>
      <c r="G181" s="313"/>
      <c r="H181" s="314"/>
      <c r="I181" s="306"/>
      <c r="J181" s="315"/>
      <c r="K181" s="306"/>
      <c r="M181" s="307" t="s">
        <v>413</v>
      </c>
      <c r="O181" s="292"/>
    </row>
    <row r="182" spans="1:80">
      <c r="A182" s="316"/>
      <c r="B182" s="317" t="s">
        <v>99</v>
      </c>
      <c r="C182" s="318" t="s">
        <v>410</v>
      </c>
      <c r="D182" s="319"/>
      <c r="E182" s="320"/>
      <c r="F182" s="321"/>
      <c r="G182" s="322">
        <f>SUM(G179:G181)</f>
        <v>0</v>
      </c>
      <c r="H182" s="323"/>
      <c r="I182" s="324">
        <f>SUM(I179:I181)</f>
        <v>0</v>
      </c>
      <c r="J182" s="323"/>
      <c r="K182" s="324">
        <f>SUM(K179:K181)</f>
        <v>0</v>
      </c>
      <c r="O182" s="292">
        <v>4</v>
      </c>
      <c r="BA182" s="325">
        <f>SUM(BA179:BA181)</f>
        <v>0</v>
      </c>
      <c r="BB182" s="325">
        <f>SUM(BB179:BB181)</f>
        <v>0</v>
      </c>
      <c r="BC182" s="325">
        <f>SUM(BC179:BC181)</f>
        <v>0</v>
      </c>
      <c r="BD182" s="325">
        <f>SUM(BD179:BD181)</f>
        <v>0</v>
      </c>
      <c r="BE182" s="325">
        <f>SUM(BE179:BE181)</f>
        <v>0</v>
      </c>
    </row>
    <row r="183" spans="1:80">
      <c r="A183" s="282" t="s">
        <v>97</v>
      </c>
      <c r="B183" s="283" t="s">
        <v>414</v>
      </c>
      <c r="C183" s="284" t="s">
        <v>415</v>
      </c>
      <c r="D183" s="285"/>
      <c r="E183" s="286"/>
      <c r="F183" s="286"/>
      <c r="G183" s="287"/>
      <c r="H183" s="288"/>
      <c r="I183" s="289"/>
      <c r="J183" s="290"/>
      <c r="K183" s="291"/>
      <c r="O183" s="292">
        <v>1</v>
      </c>
    </row>
    <row r="184" spans="1:80">
      <c r="A184" s="293">
        <v>62</v>
      </c>
      <c r="B184" s="294" t="s">
        <v>417</v>
      </c>
      <c r="C184" s="295" t="s">
        <v>418</v>
      </c>
      <c r="D184" s="296" t="s">
        <v>180</v>
      </c>
      <c r="E184" s="297">
        <v>30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>
        <v>-2.7499999999999998E-3</v>
      </c>
      <c r="K184" s="300">
        <f>E184*J184</f>
        <v>-8.249999999999999E-2</v>
      </c>
      <c r="O184" s="292">
        <v>2</v>
      </c>
      <c r="AA184" s="261">
        <v>1</v>
      </c>
      <c r="AB184" s="261">
        <v>1</v>
      </c>
      <c r="AC184" s="261">
        <v>1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1</v>
      </c>
      <c r="CB184" s="292">
        <v>1</v>
      </c>
    </row>
    <row r="185" spans="1:80">
      <c r="A185" s="316"/>
      <c r="B185" s="317" t="s">
        <v>99</v>
      </c>
      <c r="C185" s="318" t="s">
        <v>416</v>
      </c>
      <c r="D185" s="319"/>
      <c r="E185" s="320"/>
      <c r="F185" s="321"/>
      <c r="G185" s="322">
        <f>SUM(G183:G184)</f>
        <v>0</v>
      </c>
      <c r="H185" s="323"/>
      <c r="I185" s="324">
        <f>SUM(I183:I184)</f>
        <v>0</v>
      </c>
      <c r="J185" s="323"/>
      <c r="K185" s="324">
        <f>SUM(K183:K184)</f>
        <v>-8.249999999999999E-2</v>
      </c>
      <c r="O185" s="292">
        <v>4</v>
      </c>
      <c r="BA185" s="325">
        <f>SUM(BA183:BA184)</f>
        <v>0</v>
      </c>
      <c r="BB185" s="325">
        <f>SUM(BB183:BB184)</f>
        <v>0</v>
      </c>
      <c r="BC185" s="325">
        <f>SUM(BC183:BC184)</f>
        <v>0</v>
      </c>
      <c r="BD185" s="325">
        <f>SUM(BD183:BD184)</f>
        <v>0</v>
      </c>
      <c r="BE185" s="325">
        <f>SUM(BE183:BE184)</f>
        <v>0</v>
      </c>
    </row>
    <row r="186" spans="1:80">
      <c r="A186" s="282" t="s">
        <v>97</v>
      </c>
      <c r="B186" s="283" t="s">
        <v>419</v>
      </c>
      <c r="C186" s="284" t="s">
        <v>420</v>
      </c>
      <c r="D186" s="285"/>
      <c r="E186" s="286"/>
      <c r="F186" s="286"/>
      <c r="G186" s="287"/>
      <c r="H186" s="288"/>
      <c r="I186" s="289"/>
      <c r="J186" s="290"/>
      <c r="K186" s="291"/>
      <c r="O186" s="292">
        <v>1</v>
      </c>
    </row>
    <row r="187" spans="1:80">
      <c r="A187" s="293">
        <v>63</v>
      </c>
      <c r="B187" s="294" t="s">
        <v>422</v>
      </c>
      <c r="C187" s="295" t="s">
        <v>423</v>
      </c>
      <c r="D187" s="296" t="s">
        <v>310</v>
      </c>
      <c r="E187" s="297">
        <v>113.017056846</v>
      </c>
      <c r="F187" s="297">
        <v>0</v>
      </c>
      <c r="G187" s="298">
        <f>E187*F187</f>
        <v>0</v>
      </c>
      <c r="H187" s="299">
        <v>0</v>
      </c>
      <c r="I187" s="300">
        <f>E187*H187</f>
        <v>0</v>
      </c>
      <c r="J187" s="299"/>
      <c r="K187" s="300">
        <f>E187*J187</f>
        <v>0</v>
      </c>
      <c r="O187" s="292">
        <v>2</v>
      </c>
      <c r="AA187" s="261">
        <v>7</v>
      </c>
      <c r="AB187" s="261">
        <v>1</v>
      </c>
      <c r="AC187" s="261">
        <v>2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7</v>
      </c>
      <c r="CB187" s="292">
        <v>1</v>
      </c>
    </row>
    <row r="188" spans="1:80">
      <c r="A188" s="316"/>
      <c r="B188" s="317" t="s">
        <v>99</v>
      </c>
      <c r="C188" s="318" t="s">
        <v>421</v>
      </c>
      <c r="D188" s="319"/>
      <c r="E188" s="320"/>
      <c r="F188" s="321"/>
      <c r="G188" s="322">
        <f>SUM(G186:G187)</f>
        <v>0</v>
      </c>
      <c r="H188" s="323"/>
      <c r="I188" s="324">
        <f>SUM(I186:I187)</f>
        <v>0</v>
      </c>
      <c r="J188" s="323"/>
      <c r="K188" s="324">
        <f>SUM(K186:K187)</f>
        <v>0</v>
      </c>
      <c r="O188" s="292">
        <v>4</v>
      </c>
      <c r="BA188" s="325">
        <f>SUM(BA186:BA187)</f>
        <v>0</v>
      </c>
      <c r="BB188" s="325">
        <f>SUM(BB186:BB187)</f>
        <v>0</v>
      </c>
      <c r="BC188" s="325">
        <f>SUM(BC186:BC187)</f>
        <v>0</v>
      </c>
      <c r="BD188" s="325">
        <f>SUM(BD186:BD187)</f>
        <v>0</v>
      </c>
      <c r="BE188" s="325">
        <f>SUM(BE186:BE187)</f>
        <v>0</v>
      </c>
    </row>
    <row r="189" spans="1:80">
      <c r="A189" s="282" t="s">
        <v>97</v>
      </c>
      <c r="B189" s="283" t="s">
        <v>424</v>
      </c>
      <c r="C189" s="284" t="s">
        <v>425</v>
      </c>
      <c r="D189" s="285"/>
      <c r="E189" s="286"/>
      <c r="F189" s="286"/>
      <c r="G189" s="287"/>
      <c r="H189" s="288"/>
      <c r="I189" s="289"/>
      <c r="J189" s="290"/>
      <c r="K189" s="291"/>
      <c r="O189" s="292">
        <v>1</v>
      </c>
    </row>
    <row r="190" spans="1:80">
      <c r="A190" s="293">
        <v>64</v>
      </c>
      <c r="B190" s="294" t="s">
        <v>427</v>
      </c>
      <c r="C190" s="295" t="s">
        <v>428</v>
      </c>
      <c r="D190" s="296" t="s">
        <v>278</v>
      </c>
      <c r="E190" s="297">
        <v>50</v>
      </c>
      <c r="F190" s="297">
        <v>0</v>
      </c>
      <c r="G190" s="298">
        <f>E190*F190</f>
        <v>0</v>
      </c>
      <c r="H190" s="299">
        <v>6.9999999999999994E-5</v>
      </c>
      <c r="I190" s="300">
        <f>E190*H190</f>
        <v>3.4999999999999996E-3</v>
      </c>
      <c r="J190" s="299">
        <v>0</v>
      </c>
      <c r="K190" s="300">
        <f>E190*J190</f>
        <v>0</v>
      </c>
      <c r="O190" s="292">
        <v>2</v>
      </c>
      <c r="AA190" s="261">
        <v>1</v>
      </c>
      <c r="AB190" s="261">
        <v>7</v>
      </c>
      <c r="AC190" s="261">
        <v>7</v>
      </c>
      <c r="AZ190" s="261">
        <v>2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7</v>
      </c>
    </row>
    <row r="191" spans="1:80">
      <c r="A191" s="301"/>
      <c r="B191" s="302"/>
      <c r="C191" s="303" t="s">
        <v>429</v>
      </c>
      <c r="D191" s="304"/>
      <c r="E191" s="304"/>
      <c r="F191" s="304"/>
      <c r="G191" s="305"/>
      <c r="I191" s="306"/>
      <c r="K191" s="306"/>
      <c r="L191" s="307" t="s">
        <v>429</v>
      </c>
      <c r="O191" s="292">
        <v>3</v>
      </c>
    </row>
    <row r="192" spans="1:80">
      <c r="A192" s="301"/>
      <c r="B192" s="302"/>
      <c r="C192" s="303" t="s">
        <v>430</v>
      </c>
      <c r="D192" s="304"/>
      <c r="E192" s="304"/>
      <c r="F192" s="304"/>
      <c r="G192" s="305"/>
      <c r="I192" s="306"/>
      <c r="K192" s="306"/>
      <c r="L192" s="307" t="s">
        <v>430</v>
      </c>
      <c r="O192" s="292">
        <v>3</v>
      </c>
    </row>
    <row r="193" spans="1:80">
      <c r="A193" s="301"/>
      <c r="B193" s="302"/>
      <c r="C193" s="303" t="s">
        <v>431</v>
      </c>
      <c r="D193" s="304"/>
      <c r="E193" s="304"/>
      <c r="F193" s="304"/>
      <c r="G193" s="305"/>
      <c r="I193" s="306"/>
      <c r="K193" s="306"/>
      <c r="L193" s="307" t="s">
        <v>431</v>
      </c>
      <c r="O193" s="292">
        <v>3</v>
      </c>
    </row>
    <row r="194" spans="1:80">
      <c r="A194" s="293">
        <v>65</v>
      </c>
      <c r="B194" s="294" t="s">
        <v>432</v>
      </c>
      <c r="C194" s="295" t="s">
        <v>433</v>
      </c>
      <c r="D194" s="296" t="s">
        <v>278</v>
      </c>
      <c r="E194" s="297">
        <v>50</v>
      </c>
      <c r="F194" s="297">
        <v>0</v>
      </c>
      <c r="G194" s="298">
        <f>E194*F194</f>
        <v>0</v>
      </c>
      <c r="H194" s="299">
        <v>6.0000000000000002E-5</v>
      </c>
      <c r="I194" s="300">
        <f>E194*H194</f>
        <v>3.0000000000000001E-3</v>
      </c>
      <c r="J194" s="299">
        <v>-1E-3</v>
      </c>
      <c r="K194" s="300">
        <f>E194*J194</f>
        <v>-0.05</v>
      </c>
      <c r="O194" s="292">
        <v>2</v>
      </c>
      <c r="AA194" s="261">
        <v>1</v>
      </c>
      <c r="AB194" s="261">
        <v>7</v>
      </c>
      <c r="AC194" s="261">
        <v>7</v>
      </c>
      <c r="AZ194" s="261">
        <v>2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7</v>
      </c>
    </row>
    <row r="195" spans="1:80">
      <c r="A195" s="301"/>
      <c r="B195" s="302"/>
      <c r="C195" s="303" t="s">
        <v>434</v>
      </c>
      <c r="D195" s="304"/>
      <c r="E195" s="304"/>
      <c r="F195" s="304"/>
      <c r="G195" s="305"/>
      <c r="I195" s="306"/>
      <c r="K195" s="306"/>
      <c r="L195" s="307" t="s">
        <v>434</v>
      </c>
      <c r="O195" s="292">
        <v>3</v>
      </c>
    </row>
    <row r="196" spans="1:80">
      <c r="A196" s="293">
        <v>66</v>
      </c>
      <c r="B196" s="294" t="s">
        <v>435</v>
      </c>
      <c r="C196" s="295" t="s">
        <v>436</v>
      </c>
      <c r="D196" s="296" t="s">
        <v>12</v>
      </c>
      <c r="E196" s="297"/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/>
      <c r="K196" s="300">
        <f>E196*J196</f>
        <v>0</v>
      </c>
      <c r="O196" s="292">
        <v>2</v>
      </c>
      <c r="AA196" s="261">
        <v>7</v>
      </c>
      <c r="AB196" s="261">
        <v>1002</v>
      </c>
      <c r="AC196" s="261">
        <v>5</v>
      </c>
      <c r="AZ196" s="261">
        <v>2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7</v>
      </c>
      <c r="CB196" s="292">
        <v>1002</v>
      </c>
    </row>
    <row r="197" spans="1:80">
      <c r="A197" s="316"/>
      <c r="B197" s="317" t="s">
        <v>99</v>
      </c>
      <c r="C197" s="318" t="s">
        <v>426</v>
      </c>
      <c r="D197" s="319"/>
      <c r="E197" s="320"/>
      <c r="F197" s="321"/>
      <c r="G197" s="322">
        <f>SUM(G189:G196)</f>
        <v>0</v>
      </c>
      <c r="H197" s="323"/>
      <c r="I197" s="324">
        <f>SUM(I189:I196)</f>
        <v>6.4999999999999997E-3</v>
      </c>
      <c r="J197" s="323"/>
      <c r="K197" s="324">
        <f>SUM(K189:K196)</f>
        <v>-0.05</v>
      </c>
      <c r="O197" s="292">
        <v>4</v>
      </c>
      <c r="BA197" s="325">
        <f>SUM(BA189:BA196)</f>
        <v>0</v>
      </c>
      <c r="BB197" s="325">
        <f>SUM(BB189:BB196)</f>
        <v>0</v>
      </c>
      <c r="BC197" s="325">
        <f>SUM(BC189:BC196)</f>
        <v>0</v>
      </c>
      <c r="BD197" s="325">
        <f>SUM(BD189:BD196)</f>
        <v>0</v>
      </c>
      <c r="BE197" s="325">
        <f>SUM(BE189:BE196)</f>
        <v>0</v>
      </c>
    </row>
    <row r="198" spans="1:80">
      <c r="A198" s="282" t="s">
        <v>97</v>
      </c>
      <c r="B198" s="283" t="s">
        <v>437</v>
      </c>
      <c r="C198" s="284" t="s">
        <v>438</v>
      </c>
      <c r="D198" s="285"/>
      <c r="E198" s="286"/>
      <c r="F198" s="286"/>
      <c r="G198" s="287"/>
      <c r="H198" s="288"/>
      <c r="I198" s="289"/>
      <c r="J198" s="290"/>
      <c r="K198" s="291"/>
      <c r="O198" s="292">
        <v>1</v>
      </c>
    </row>
    <row r="199" spans="1:80">
      <c r="A199" s="293">
        <v>67</v>
      </c>
      <c r="B199" s="294" t="s">
        <v>440</v>
      </c>
      <c r="C199" s="295" t="s">
        <v>441</v>
      </c>
      <c r="D199" s="296" t="s">
        <v>98</v>
      </c>
      <c r="E199" s="297">
        <v>4</v>
      </c>
      <c r="F199" s="297">
        <v>0</v>
      </c>
      <c r="G199" s="298">
        <f>E199*F199</f>
        <v>0</v>
      </c>
      <c r="H199" s="299">
        <v>2.0000000000000001E-4</v>
      </c>
      <c r="I199" s="300">
        <f>E199*H199</f>
        <v>8.0000000000000004E-4</v>
      </c>
      <c r="J199" s="299">
        <v>0</v>
      </c>
      <c r="K199" s="300">
        <f>E199*J199</f>
        <v>0</v>
      </c>
      <c r="O199" s="292">
        <v>2</v>
      </c>
      <c r="AA199" s="261">
        <v>1</v>
      </c>
      <c r="AB199" s="261">
        <v>7</v>
      </c>
      <c r="AC199" s="261">
        <v>7</v>
      </c>
      <c r="AZ199" s="261">
        <v>2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1</v>
      </c>
      <c r="CB199" s="292">
        <v>7</v>
      </c>
    </row>
    <row r="200" spans="1:80">
      <c r="A200" s="293">
        <v>68</v>
      </c>
      <c r="B200" s="294" t="s">
        <v>442</v>
      </c>
      <c r="C200" s="295" t="s">
        <v>443</v>
      </c>
      <c r="D200" s="296" t="s">
        <v>98</v>
      </c>
      <c r="E200" s="297">
        <v>1</v>
      </c>
      <c r="F200" s="297">
        <v>0</v>
      </c>
      <c r="G200" s="298">
        <f>E200*F200</f>
        <v>0</v>
      </c>
      <c r="H200" s="299">
        <v>2.0000000000000001E-4</v>
      </c>
      <c r="I200" s="300">
        <f>E200*H200</f>
        <v>2.0000000000000001E-4</v>
      </c>
      <c r="J200" s="299">
        <v>0</v>
      </c>
      <c r="K200" s="300">
        <f>E200*J200</f>
        <v>0</v>
      </c>
      <c r="O200" s="292">
        <v>2</v>
      </c>
      <c r="AA200" s="261">
        <v>1</v>
      </c>
      <c r="AB200" s="261">
        <v>7</v>
      </c>
      <c r="AC200" s="261">
        <v>7</v>
      </c>
      <c r="AZ200" s="261">
        <v>2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</v>
      </c>
      <c r="CB200" s="292">
        <v>7</v>
      </c>
    </row>
    <row r="201" spans="1:80">
      <c r="A201" s="316"/>
      <c r="B201" s="317" t="s">
        <v>99</v>
      </c>
      <c r="C201" s="318" t="s">
        <v>439</v>
      </c>
      <c r="D201" s="319"/>
      <c r="E201" s="320"/>
      <c r="F201" s="321"/>
      <c r="G201" s="322">
        <f>SUM(G198:G200)</f>
        <v>0</v>
      </c>
      <c r="H201" s="323"/>
      <c r="I201" s="324">
        <f>SUM(I198:I200)</f>
        <v>1E-3</v>
      </c>
      <c r="J201" s="323"/>
      <c r="K201" s="324">
        <f>SUM(K198:K200)</f>
        <v>0</v>
      </c>
      <c r="O201" s="292">
        <v>4</v>
      </c>
      <c r="BA201" s="325">
        <f>SUM(BA198:BA200)</f>
        <v>0</v>
      </c>
      <c r="BB201" s="325">
        <f>SUM(BB198:BB200)</f>
        <v>0</v>
      </c>
      <c r="BC201" s="325">
        <f>SUM(BC198:BC200)</f>
        <v>0</v>
      </c>
      <c r="BD201" s="325">
        <f>SUM(BD198:BD200)</f>
        <v>0</v>
      </c>
      <c r="BE201" s="325">
        <f>SUM(BE198:BE200)</f>
        <v>0</v>
      </c>
    </row>
    <row r="202" spans="1:80">
      <c r="A202" s="282" t="s">
        <v>97</v>
      </c>
      <c r="B202" s="283" t="s">
        <v>444</v>
      </c>
      <c r="C202" s="284" t="s">
        <v>445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69</v>
      </c>
      <c r="B203" s="294" t="s">
        <v>447</v>
      </c>
      <c r="C203" s="295" t="s">
        <v>448</v>
      </c>
      <c r="D203" s="296" t="s">
        <v>310</v>
      </c>
      <c r="E203" s="297">
        <v>28.302900000000001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/>
      <c r="K203" s="300">
        <f>E203*J203</f>
        <v>0</v>
      </c>
      <c r="O203" s="292">
        <v>2</v>
      </c>
      <c r="AA203" s="261">
        <v>8</v>
      </c>
      <c r="AB203" s="261">
        <v>0</v>
      </c>
      <c r="AC203" s="261">
        <v>3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8</v>
      </c>
      <c r="CB203" s="292">
        <v>0</v>
      </c>
    </row>
    <row r="204" spans="1:80">
      <c r="A204" s="293">
        <v>70</v>
      </c>
      <c r="B204" s="294" t="s">
        <v>449</v>
      </c>
      <c r="C204" s="295" t="s">
        <v>450</v>
      </c>
      <c r="D204" s="296" t="s">
        <v>310</v>
      </c>
      <c r="E204" s="297">
        <v>254.7261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8</v>
      </c>
      <c r="AB204" s="261">
        <v>0</v>
      </c>
      <c r="AC204" s="261">
        <v>3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8</v>
      </c>
      <c r="CB204" s="292">
        <v>0</v>
      </c>
    </row>
    <row r="205" spans="1:80">
      <c r="A205" s="301"/>
      <c r="B205" s="302"/>
      <c r="C205" s="303"/>
      <c r="D205" s="304"/>
      <c r="E205" s="304"/>
      <c r="F205" s="304"/>
      <c r="G205" s="305"/>
      <c r="I205" s="306"/>
      <c r="K205" s="306"/>
      <c r="L205" s="307"/>
      <c r="O205" s="292">
        <v>3</v>
      </c>
    </row>
    <row r="206" spans="1:80">
      <c r="A206" s="293">
        <v>71</v>
      </c>
      <c r="B206" s="294" t="s">
        <v>451</v>
      </c>
      <c r="C206" s="295" t="s">
        <v>452</v>
      </c>
      <c r="D206" s="296" t="s">
        <v>310</v>
      </c>
      <c r="E206" s="297">
        <v>28.302900000000001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8</v>
      </c>
      <c r="AB206" s="261">
        <v>0</v>
      </c>
      <c r="AC206" s="261">
        <v>3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8</v>
      </c>
      <c r="CB206" s="292">
        <v>0</v>
      </c>
    </row>
    <row r="207" spans="1:80">
      <c r="A207" s="316"/>
      <c r="B207" s="317" t="s">
        <v>99</v>
      </c>
      <c r="C207" s="318" t="s">
        <v>446</v>
      </c>
      <c r="D207" s="319"/>
      <c r="E207" s="320"/>
      <c r="F207" s="321"/>
      <c r="G207" s="322">
        <f>SUM(G202:G206)</f>
        <v>0</v>
      </c>
      <c r="H207" s="323"/>
      <c r="I207" s="324">
        <f>SUM(I202:I206)</f>
        <v>0</v>
      </c>
      <c r="J207" s="323"/>
      <c r="K207" s="324">
        <f>SUM(K202:K206)</f>
        <v>0</v>
      </c>
      <c r="O207" s="292">
        <v>4</v>
      </c>
      <c r="BA207" s="325">
        <f>SUM(BA202:BA206)</f>
        <v>0</v>
      </c>
      <c r="BB207" s="325">
        <f>SUM(BB202:BB206)</f>
        <v>0</v>
      </c>
      <c r="BC207" s="325">
        <f>SUM(BC202:BC206)</f>
        <v>0</v>
      </c>
      <c r="BD207" s="325">
        <f>SUM(BD202:BD206)</f>
        <v>0</v>
      </c>
      <c r="BE207" s="325">
        <f>SUM(BE202:BE206)</f>
        <v>0</v>
      </c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A231" s="315"/>
      <c r="B231" s="315"/>
      <c r="C231" s="315"/>
      <c r="D231" s="315"/>
      <c r="E231" s="315"/>
      <c r="F231" s="315"/>
      <c r="G231" s="315"/>
    </row>
    <row r="232" spans="1:7">
      <c r="A232" s="315"/>
      <c r="B232" s="315"/>
      <c r="C232" s="315"/>
      <c r="D232" s="315"/>
      <c r="E232" s="315"/>
      <c r="F232" s="315"/>
      <c r="G232" s="315"/>
    </row>
    <row r="233" spans="1:7">
      <c r="A233" s="315"/>
      <c r="B233" s="315"/>
      <c r="C233" s="315"/>
      <c r="D233" s="315"/>
      <c r="E233" s="315"/>
      <c r="F233" s="315"/>
      <c r="G233" s="315"/>
    </row>
    <row r="234" spans="1:7">
      <c r="A234" s="315"/>
      <c r="B234" s="315"/>
      <c r="C234" s="315"/>
      <c r="D234" s="315"/>
      <c r="E234" s="315"/>
      <c r="F234" s="315"/>
      <c r="G234" s="315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A266" s="326"/>
      <c r="B266" s="326"/>
    </row>
    <row r="267" spans="1:7">
      <c r="A267" s="315"/>
      <c r="B267" s="315"/>
      <c r="C267" s="327"/>
      <c r="D267" s="327"/>
      <c r="E267" s="328"/>
      <c r="F267" s="327"/>
      <c r="G267" s="329"/>
    </row>
    <row r="268" spans="1:7">
      <c r="A268" s="330"/>
      <c r="B268" s="330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  <row r="278" spans="1:7">
      <c r="A278" s="315"/>
      <c r="B278" s="315"/>
      <c r="C278" s="315"/>
      <c r="D278" s="315"/>
      <c r="E278" s="331"/>
      <c r="F278" s="315"/>
      <c r="G278" s="315"/>
    </row>
    <row r="279" spans="1:7">
      <c r="A279" s="315"/>
      <c r="B279" s="315"/>
      <c r="C279" s="315"/>
      <c r="D279" s="315"/>
      <c r="E279" s="331"/>
      <c r="F279" s="315"/>
      <c r="G279" s="315"/>
    </row>
    <row r="280" spans="1:7">
      <c r="A280" s="315"/>
      <c r="B280" s="315"/>
      <c r="C280" s="315"/>
      <c r="D280" s="315"/>
      <c r="E280" s="331"/>
      <c r="F280" s="315"/>
      <c r="G280" s="315"/>
    </row>
  </sheetData>
  <mergeCells count="92">
    <mergeCell ref="C205:G205"/>
    <mergeCell ref="C191:G191"/>
    <mergeCell ref="C192:G192"/>
    <mergeCell ref="C193:G193"/>
    <mergeCell ref="C195:G195"/>
    <mergeCell ref="C177:G177"/>
    <mergeCell ref="C181:D181"/>
    <mergeCell ref="C153:G153"/>
    <mergeCell ref="C155:D155"/>
    <mergeCell ref="C156:D156"/>
    <mergeCell ref="C157:D157"/>
    <mergeCell ref="C158:D158"/>
    <mergeCell ref="C159:D159"/>
    <mergeCell ref="C161:G161"/>
    <mergeCell ref="C162:D162"/>
    <mergeCell ref="C164:G164"/>
    <mergeCell ref="C146:D146"/>
    <mergeCell ref="C147:D147"/>
    <mergeCell ref="C148:D148"/>
    <mergeCell ref="C167:D167"/>
    <mergeCell ref="C168:D168"/>
    <mergeCell ref="C170:D170"/>
    <mergeCell ref="C172:D172"/>
    <mergeCell ref="C132:G132"/>
    <mergeCell ref="C136:D136"/>
    <mergeCell ref="C140:G140"/>
    <mergeCell ref="C141:D141"/>
    <mergeCell ref="C142:D142"/>
    <mergeCell ref="C117:G117"/>
    <mergeCell ref="C118:D118"/>
    <mergeCell ref="C120:G120"/>
    <mergeCell ref="C122:G122"/>
    <mergeCell ref="C124:G124"/>
    <mergeCell ref="C126:G126"/>
    <mergeCell ref="C101:G101"/>
    <mergeCell ref="C102:D102"/>
    <mergeCell ref="C104:D104"/>
    <mergeCell ref="C106:G106"/>
    <mergeCell ref="C107:D107"/>
    <mergeCell ref="C109:G109"/>
    <mergeCell ref="C110:D110"/>
    <mergeCell ref="C113:D113"/>
    <mergeCell ref="C97:G97"/>
    <mergeCell ref="C80:D80"/>
    <mergeCell ref="C81:D81"/>
    <mergeCell ref="C82:D82"/>
    <mergeCell ref="C83:D83"/>
    <mergeCell ref="C85:D85"/>
    <mergeCell ref="C88:D88"/>
    <mergeCell ref="C90:D90"/>
    <mergeCell ref="C68:D68"/>
    <mergeCell ref="C69:D69"/>
    <mergeCell ref="C70:D70"/>
    <mergeCell ref="C71:D71"/>
    <mergeCell ref="C72:D72"/>
    <mergeCell ref="C73:D73"/>
    <mergeCell ref="C74:D74"/>
    <mergeCell ref="C75:D75"/>
    <mergeCell ref="C59:D59"/>
    <mergeCell ref="C61:D61"/>
    <mergeCell ref="C62:D62"/>
    <mergeCell ref="C63:D63"/>
    <mergeCell ref="C50:D50"/>
    <mergeCell ref="C51:D51"/>
    <mergeCell ref="C52:D52"/>
    <mergeCell ref="C53:D53"/>
    <mergeCell ref="C54:D54"/>
    <mergeCell ref="C42:G42"/>
    <mergeCell ref="C43:D43"/>
    <mergeCell ref="C44:D44"/>
    <mergeCell ref="C45:D45"/>
    <mergeCell ref="C46:D46"/>
    <mergeCell ref="C47:D47"/>
    <mergeCell ref="C33:D33"/>
    <mergeCell ref="C34:D34"/>
    <mergeCell ref="C35:D35"/>
    <mergeCell ref="C36:D36"/>
    <mergeCell ref="C37:D37"/>
    <mergeCell ref="C39:G39"/>
    <mergeCell ref="C40:G40"/>
    <mergeCell ref="C41:G41"/>
    <mergeCell ref="C24:D24"/>
    <mergeCell ref="C25:D25"/>
    <mergeCell ref="C27:D27"/>
    <mergeCell ref="C28:D28"/>
    <mergeCell ref="A1:G1"/>
    <mergeCell ref="A3:B3"/>
    <mergeCell ref="A4:B4"/>
    <mergeCell ref="E4:G4"/>
    <mergeCell ref="C11:G11"/>
    <mergeCell ref="C13:G13"/>
    <mergeCell ref="C17:G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455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454</v>
      </c>
      <c r="B5" s="118"/>
      <c r="C5" s="119" t="s">
        <v>455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165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164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40-2019 Rek'!E29</f>
        <v>0</v>
      </c>
      <c r="D15" s="160" t="str">
        <f>'SO 02 40-2019 Rek'!A34</f>
        <v>Ztížené výrobní podmínky</v>
      </c>
      <c r="E15" s="161"/>
      <c r="F15" s="162"/>
      <c r="G15" s="159">
        <f>'SO 02 40-2019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02 40-2019 Rek'!F29</f>
        <v>0</v>
      </c>
      <c r="D16" s="109" t="str">
        <f>'SO 02 40-2019 Rek'!A35</f>
        <v>Oborová přirážka</v>
      </c>
      <c r="E16" s="163"/>
      <c r="F16" s="164"/>
      <c r="G16" s="159">
        <f>'SO 02 40-2019 Rek'!I35</f>
        <v>0</v>
      </c>
    </row>
    <row r="17" spans="1:7" ht="15.95" customHeight="1">
      <c r="A17" s="157" t="s">
        <v>54</v>
      </c>
      <c r="B17" s="158" t="s">
        <v>55</v>
      </c>
      <c r="C17" s="159">
        <f>'SO 02 40-2019 Rek'!H29</f>
        <v>0</v>
      </c>
      <c r="D17" s="109" t="str">
        <f>'SO 02 40-2019 Rek'!A36</f>
        <v>Přesun stavebních kapacit</v>
      </c>
      <c r="E17" s="163"/>
      <c r="F17" s="164"/>
      <c r="G17" s="159">
        <f>'SO 02 40-2019 Rek'!I36</f>
        <v>0</v>
      </c>
    </row>
    <row r="18" spans="1:7" ht="15.95" customHeight="1">
      <c r="A18" s="165" t="s">
        <v>56</v>
      </c>
      <c r="B18" s="166" t="s">
        <v>57</v>
      </c>
      <c r="C18" s="159">
        <f>'SO 02 40-2019 Rek'!G29</f>
        <v>0</v>
      </c>
      <c r="D18" s="109" t="str">
        <f>'SO 02 40-2019 Rek'!A37</f>
        <v>Mimostaveništní doprava</v>
      </c>
      <c r="E18" s="163"/>
      <c r="F18" s="164"/>
      <c r="G18" s="159">
        <f>'SO 02 40-2019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40-2019 Rek'!A38</f>
        <v>Zařízení staveniště</v>
      </c>
      <c r="E19" s="163"/>
      <c r="F19" s="164"/>
      <c r="G19" s="159">
        <f>'SO 02 40-2019 Rek'!I38</f>
        <v>0</v>
      </c>
    </row>
    <row r="20" spans="1:7" ht="15.95" customHeight="1">
      <c r="A20" s="167"/>
      <c r="B20" s="158"/>
      <c r="C20" s="159"/>
      <c r="D20" s="109" t="str">
        <f>'SO 02 40-2019 Rek'!A39</f>
        <v>Provoz investora</v>
      </c>
      <c r="E20" s="163"/>
      <c r="F20" s="164"/>
      <c r="G20" s="159">
        <f>'SO 02 40-2019 Rek'!I39</f>
        <v>0</v>
      </c>
    </row>
    <row r="21" spans="1:7" ht="15.95" customHeight="1">
      <c r="A21" s="167" t="s">
        <v>29</v>
      </c>
      <c r="B21" s="158"/>
      <c r="C21" s="159">
        <f>'SO 02 40-2019 Rek'!I29</f>
        <v>0</v>
      </c>
      <c r="D21" s="109" t="str">
        <f>'SO 02 40-2019 Rek'!A40</f>
        <v>Kompletační činnost (IČD)</v>
      </c>
      <c r="E21" s="163"/>
      <c r="F21" s="164"/>
      <c r="G21" s="159">
        <f>'SO 02 40-2019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40-2019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456</v>
      </c>
      <c r="D2" s="216"/>
      <c r="E2" s="217"/>
      <c r="F2" s="216"/>
      <c r="G2" s="218" t="s">
        <v>455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40-2019 Pol'!B7</f>
        <v>11</v>
      </c>
      <c r="B7" s="70" t="str">
        <f>'SO 02 40-2019 Pol'!C7</f>
        <v>Přípravné a přidružené práce</v>
      </c>
      <c r="D7" s="230"/>
      <c r="E7" s="333">
        <f>'SO 02 40-2019 Pol'!BA27</f>
        <v>0</v>
      </c>
      <c r="F7" s="334">
        <f>'SO 02 40-2019 Pol'!BB27</f>
        <v>0</v>
      </c>
      <c r="G7" s="334">
        <f>'SO 02 40-2019 Pol'!BC27</f>
        <v>0</v>
      </c>
      <c r="H7" s="334">
        <f>'SO 02 40-2019 Pol'!BD27</f>
        <v>0</v>
      </c>
      <c r="I7" s="335">
        <f>'SO 02 40-2019 Pol'!BE27</f>
        <v>0</v>
      </c>
    </row>
    <row r="8" spans="1:9" s="137" customFormat="1">
      <c r="A8" s="332" t="str">
        <f>'SO 02 40-2019 Pol'!B28</f>
        <v>12</v>
      </c>
      <c r="B8" s="70" t="str">
        <f>'SO 02 40-2019 Pol'!C28</f>
        <v>Odkopávky a prokopávky</v>
      </c>
      <c r="D8" s="230"/>
      <c r="E8" s="333">
        <f>'SO 02 40-2019 Pol'!BA34</f>
        <v>0</v>
      </c>
      <c r="F8" s="334">
        <f>'SO 02 40-2019 Pol'!BB34</f>
        <v>0</v>
      </c>
      <c r="G8" s="334">
        <f>'SO 02 40-2019 Pol'!BC34</f>
        <v>0</v>
      </c>
      <c r="H8" s="334">
        <f>'SO 02 40-2019 Pol'!BD34</f>
        <v>0</v>
      </c>
      <c r="I8" s="335">
        <f>'SO 02 40-2019 Pol'!BE34</f>
        <v>0</v>
      </c>
    </row>
    <row r="9" spans="1:9" s="137" customFormat="1">
      <c r="A9" s="332" t="str">
        <f>'SO 02 40-2019 Pol'!B35</f>
        <v>13</v>
      </c>
      <c r="B9" s="70" t="str">
        <f>'SO 02 40-2019 Pol'!C35</f>
        <v>Hloubené vykopávky</v>
      </c>
      <c r="D9" s="230"/>
      <c r="E9" s="333">
        <f>'SO 02 40-2019 Pol'!BA60</f>
        <v>0</v>
      </c>
      <c r="F9" s="334">
        <f>'SO 02 40-2019 Pol'!BB60</f>
        <v>0</v>
      </c>
      <c r="G9" s="334">
        <f>'SO 02 40-2019 Pol'!BC60</f>
        <v>0</v>
      </c>
      <c r="H9" s="334">
        <f>'SO 02 40-2019 Pol'!BD60</f>
        <v>0</v>
      </c>
      <c r="I9" s="335">
        <f>'SO 02 40-2019 Pol'!BE60</f>
        <v>0</v>
      </c>
    </row>
    <row r="10" spans="1:9" s="137" customFormat="1">
      <c r="A10" s="332" t="str">
        <f>'SO 02 40-2019 Pol'!B61</f>
        <v>16</v>
      </c>
      <c r="B10" s="70" t="str">
        <f>'SO 02 40-2019 Pol'!C61</f>
        <v>Přemístění výkopku</v>
      </c>
      <c r="D10" s="230"/>
      <c r="E10" s="333">
        <f>'SO 02 40-2019 Pol'!BA68</f>
        <v>0</v>
      </c>
      <c r="F10" s="334">
        <f>'SO 02 40-2019 Pol'!BB68</f>
        <v>0</v>
      </c>
      <c r="G10" s="334">
        <f>'SO 02 40-2019 Pol'!BC68</f>
        <v>0</v>
      </c>
      <c r="H10" s="334">
        <f>'SO 02 40-2019 Pol'!BD68</f>
        <v>0</v>
      </c>
      <c r="I10" s="335">
        <f>'SO 02 40-2019 Pol'!BE68</f>
        <v>0</v>
      </c>
    </row>
    <row r="11" spans="1:9" s="137" customFormat="1">
      <c r="A11" s="332" t="str">
        <f>'SO 02 40-2019 Pol'!B69</f>
        <v>17</v>
      </c>
      <c r="B11" s="70" t="str">
        <f>'SO 02 40-2019 Pol'!C69</f>
        <v>Konstrukce ze zemin</v>
      </c>
      <c r="D11" s="230"/>
      <c r="E11" s="333">
        <f>'SO 02 40-2019 Pol'!BA79</f>
        <v>0</v>
      </c>
      <c r="F11" s="334">
        <f>'SO 02 40-2019 Pol'!BB79</f>
        <v>0</v>
      </c>
      <c r="G11" s="334">
        <f>'SO 02 40-2019 Pol'!BC79</f>
        <v>0</v>
      </c>
      <c r="H11" s="334">
        <f>'SO 02 40-2019 Pol'!BD79</f>
        <v>0</v>
      </c>
      <c r="I11" s="335">
        <f>'SO 02 40-2019 Pol'!BE79</f>
        <v>0</v>
      </c>
    </row>
    <row r="12" spans="1:9" s="137" customFormat="1">
      <c r="A12" s="332" t="str">
        <f>'SO 02 40-2019 Pol'!B80</f>
        <v>18</v>
      </c>
      <c r="B12" s="70" t="str">
        <f>'SO 02 40-2019 Pol'!C80</f>
        <v>Povrchové úpravy terénu</v>
      </c>
      <c r="D12" s="230"/>
      <c r="E12" s="333">
        <f>'SO 02 40-2019 Pol'!BA93</f>
        <v>0</v>
      </c>
      <c r="F12" s="334">
        <f>'SO 02 40-2019 Pol'!BB93</f>
        <v>0</v>
      </c>
      <c r="G12" s="334">
        <f>'SO 02 40-2019 Pol'!BC93</f>
        <v>0</v>
      </c>
      <c r="H12" s="334">
        <f>'SO 02 40-2019 Pol'!BD93</f>
        <v>0</v>
      </c>
      <c r="I12" s="335">
        <f>'SO 02 40-2019 Pol'!BE93</f>
        <v>0</v>
      </c>
    </row>
    <row r="13" spans="1:9" s="137" customFormat="1">
      <c r="A13" s="332" t="str">
        <f>'SO 02 40-2019 Pol'!B94</f>
        <v>19</v>
      </c>
      <c r="B13" s="70" t="str">
        <f>'SO 02 40-2019 Pol'!C94</f>
        <v>Hloubení pro podzemní stěny a doly</v>
      </c>
      <c r="D13" s="230"/>
      <c r="E13" s="333">
        <f>'SO 02 40-2019 Pol'!BA96</f>
        <v>0</v>
      </c>
      <c r="F13" s="334">
        <f>'SO 02 40-2019 Pol'!BB96</f>
        <v>0</v>
      </c>
      <c r="G13" s="334">
        <f>'SO 02 40-2019 Pol'!BC96</f>
        <v>0</v>
      </c>
      <c r="H13" s="334">
        <f>'SO 02 40-2019 Pol'!BD96</f>
        <v>0</v>
      </c>
      <c r="I13" s="335">
        <f>'SO 02 40-2019 Pol'!BE96</f>
        <v>0</v>
      </c>
    </row>
    <row r="14" spans="1:9" s="137" customFormat="1">
      <c r="A14" s="332" t="str">
        <f>'SO 02 40-2019 Pol'!B97</f>
        <v>21</v>
      </c>
      <c r="B14" s="70" t="str">
        <f>'SO 02 40-2019 Pol'!C97</f>
        <v>Úprava podloží a základ.spáry</v>
      </c>
      <c r="D14" s="230"/>
      <c r="E14" s="333">
        <f>'SO 02 40-2019 Pol'!BA100</f>
        <v>0</v>
      </c>
      <c r="F14" s="334">
        <f>'SO 02 40-2019 Pol'!BB100</f>
        <v>0</v>
      </c>
      <c r="G14" s="334">
        <f>'SO 02 40-2019 Pol'!BC100</f>
        <v>0</v>
      </c>
      <c r="H14" s="334">
        <f>'SO 02 40-2019 Pol'!BD100</f>
        <v>0</v>
      </c>
      <c r="I14" s="335">
        <f>'SO 02 40-2019 Pol'!BE100</f>
        <v>0</v>
      </c>
    </row>
    <row r="15" spans="1:9" s="137" customFormat="1">
      <c r="A15" s="332" t="str">
        <f>'SO 02 40-2019 Pol'!B101</f>
        <v>27</v>
      </c>
      <c r="B15" s="70" t="str">
        <f>'SO 02 40-2019 Pol'!C101</f>
        <v>Základy</v>
      </c>
      <c r="D15" s="230"/>
      <c r="E15" s="333">
        <f>'SO 02 40-2019 Pol'!BA115</f>
        <v>0</v>
      </c>
      <c r="F15" s="334">
        <f>'SO 02 40-2019 Pol'!BB115</f>
        <v>0</v>
      </c>
      <c r="G15" s="334">
        <f>'SO 02 40-2019 Pol'!BC115</f>
        <v>0</v>
      </c>
      <c r="H15" s="334">
        <f>'SO 02 40-2019 Pol'!BD115</f>
        <v>0</v>
      </c>
      <c r="I15" s="335">
        <f>'SO 02 40-2019 Pol'!BE115</f>
        <v>0</v>
      </c>
    </row>
    <row r="16" spans="1:9" s="137" customFormat="1">
      <c r="A16" s="332" t="str">
        <f>'SO 02 40-2019 Pol'!B116</f>
        <v>38</v>
      </c>
      <c r="B16" s="70" t="str">
        <f>'SO 02 40-2019 Pol'!C116</f>
        <v>Kompletní konstrukce</v>
      </c>
      <c r="D16" s="230"/>
      <c r="E16" s="333">
        <f>'SO 02 40-2019 Pol'!BA119</f>
        <v>0</v>
      </c>
      <c r="F16" s="334">
        <f>'SO 02 40-2019 Pol'!BB119</f>
        <v>0</v>
      </c>
      <c r="G16" s="334">
        <f>'SO 02 40-2019 Pol'!BC119</f>
        <v>0</v>
      </c>
      <c r="H16" s="334">
        <f>'SO 02 40-2019 Pol'!BD119</f>
        <v>0</v>
      </c>
      <c r="I16" s="335">
        <f>'SO 02 40-2019 Pol'!BE119</f>
        <v>0</v>
      </c>
    </row>
    <row r="17" spans="1:57" s="137" customFormat="1">
      <c r="A17" s="332" t="str">
        <f>'SO 02 40-2019 Pol'!B120</f>
        <v>56</v>
      </c>
      <c r="B17" s="70" t="str">
        <f>'SO 02 40-2019 Pol'!C120</f>
        <v>Podkladní vrstvy komunikací a zpevněných ploch</v>
      </c>
      <c r="D17" s="230"/>
      <c r="E17" s="333">
        <f>'SO 02 40-2019 Pol'!BA129</f>
        <v>0</v>
      </c>
      <c r="F17" s="334">
        <f>'SO 02 40-2019 Pol'!BB129</f>
        <v>0</v>
      </c>
      <c r="G17" s="334">
        <f>'SO 02 40-2019 Pol'!BC129</f>
        <v>0</v>
      </c>
      <c r="H17" s="334">
        <f>'SO 02 40-2019 Pol'!BD129</f>
        <v>0</v>
      </c>
      <c r="I17" s="335">
        <f>'SO 02 40-2019 Pol'!BE129</f>
        <v>0</v>
      </c>
    </row>
    <row r="18" spans="1:57" s="137" customFormat="1">
      <c r="A18" s="332" t="str">
        <f>'SO 02 40-2019 Pol'!B130</f>
        <v>57</v>
      </c>
      <c r="B18" s="70" t="str">
        <f>'SO 02 40-2019 Pol'!C130</f>
        <v>Kryty štěrkových a živičných komunikací</v>
      </c>
      <c r="D18" s="230"/>
      <c r="E18" s="333">
        <f>'SO 02 40-2019 Pol'!BA135</f>
        <v>0</v>
      </c>
      <c r="F18" s="334">
        <f>'SO 02 40-2019 Pol'!BB135</f>
        <v>0</v>
      </c>
      <c r="G18" s="334">
        <f>'SO 02 40-2019 Pol'!BC135</f>
        <v>0</v>
      </c>
      <c r="H18" s="334">
        <f>'SO 02 40-2019 Pol'!BD135</f>
        <v>0</v>
      </c>
      <c r="I18" s="335">
        <f>'SO 02 40-2019 Pol'!BE135</f>
        <v>0</v>
      </c>
    </row>
    <row r="19" spans="1:57" s="137" customFormat="1">
      <c r="A19" s="332" t="str">
        <f>'SO 02 40-2019 Pol'!B136</f>
        <v>59</v>
      </c>
      <c r="B19" s="70" t="str">
        <f>'SO 02 40-2019 Pol'!C136</f>
        <v>Dlažby a předlažby komunikací</v>
      </c>
      <c r="D19" s="230"/>
      <c r="E19" s="333">
        <f>'SO 02 40-2019 Pol'!BA143</f>
        <v>0</v>
      </c>
      <c r="F19" s="334">
        <f>'SO 02 40-2019 Pol'!BB143</f>
        <v>0</v>
      </c>
      <c r="G19" s="334">
        <f>'SO 02 40-2019 Pol'!BC143</f>
        <v>0</v>
      </c>
      <c r="H19" s="334">
        <f>'SO 02 40-2019 Pol'!BD143</f>
        <v>0</v>
      </c>
      <c r="I19" s="335">
        <f>'SO 02 40-2019 Pol'!BE143</f>
        <v>0</v>
      </c>
    </row>
    <row r="20" spans="1:57" s="137" customFormat="1">
      <c r="A20" s="332" t="str">
        <f>'SO 02 40-2019 Pol'!B144</f>
        <v>63</v>
      </c>
      <c r="B20" s="70" t="str">
        <f>'SO 02 40-2019 Pol'!C144</f>
        <v>Podlahy a podlahové konstrukce</v>
      </c>
      <c r="D20" s="230"/>
      <c r="E20" s="333">
        <f>'SO 02 40-2019 Pol'!BA148</f>
        <v>0</v>
      </c>
      <c r="F20" s="334">
        <f>'SO 02 40-2019 Pol'!BB148</f>
        <v>0</v>
      </c>
      <c r="G20" s="334">
        <f>'SO 02 40-2019 Pol'!BC148</f>
        <v>0</v>
      </c>
      <c r="H20" s="334">
        <f>'SO 02 40-2019 Pol'!BD148</f>
        <v>0</v>
      </c>
      <c r="I20" s="335">
        <f>'SO 02 40-2019 Pol'!BE148</f>
        <v>0</v>
      </c>
    </row>
    <row r="21" spans="1:57" s="137" customFormat="1">
      <c r="A21" s="332" t="str">
        <f>'SO 02 40-2019 Pol'!B149</f>
        <v>91</v>
      </c>
      <c r="B21" s="70" t="str">
        <f>'SO 02 40-2019 Pol'!C149</f>
        <v>Doplňující práce na komunikaci</v>
      </c>
      <c r="D21" s="230"/>
      <c r="E21" s="333">
        <f>'SO 02 40-2019 Pol'!BA172</f>
        <v>0</v>
      </c>
      <c r="F21" s="334">
        <f>'SO 02 40-2019 Pol'!BB172</f>
        <v>0</v>
      </c>
      <c r="G21" s="334">
        <f>'SO 02 40-2019 Pol'!BC172</f>
        <v>0</v>
      </c>
      <c r="H21" s="334">
        <f>'SO 02 40-2019 Pol'!BD172</f>
        <v>0</v>
      </c>
      <c r="I21" s="335">
        <f>'SO 02 40-2019 Pol'!BE172</f>
        <v>0</v>
      </c>
    </row>
    <row r="22" spans="1:57" s="137" customFormat="1">
      <c r="A22" s="332" t="str">
        <f>'SO 02 40-2019 Pol'!B173</f>
        <v>94</v>
      </c>
      <c r="B22" s="70" t="str">
        <f>'SO 02 40-2019 Pol'!C173</f>
        <v>Lešení a stavební výtahy</v>
      </c>
      <c r="D22" s="230"/>
      <c r="E22" s="333">
        <f>'SO 02 40-2019 Pol'!BA176</f>
        <v>0</v>
      </c>
      <c r="F22" s="334">
        <f>'SO 02 40-2019 Pol'!BB176</f>
        <v>0</v>
      </c>
      <c r="G22" s="334">
        <f>'SO 02 40-2019 Pol'!BC176</f>
        <v>0</v>
      </c>
      <c r="H22" s="334">
        <f>'SO 02 40-2019 Pol'!BD176</f>
        <v>0</v>
      </c>
      <c r="I22" s="335">
        <f>'SO 02 40-2019 Pol'!BE176</f>
        <v>0</v>
      </c>
    </row>
    <row r="23" spans="1:57" s="137" customFormat="1">
      <c r="A23" s="332" t="str">
        <f>'SO 02 40-2019 Pol'!B177</f>
        <v>95</v>
      </c>
      <c r="B23" s="70" t="str">
        <f>'SO 02 40-2019 Pol'!C177</f>
        <v>Dokončovací konstrukce na pozemních stavbách</v>
      </c>
      <c r="D23" s="230"/>
      <c r="E23" s="333">
        <f>'SO 02 40-2019 Pol'!BA179</f>
        <v>0</v>
      </c>
      <c r="F23" s="334">
        <f>'SO 02 40-2019 Pol'!BB179</f>
        <v>0</v>
      </c>
      <c r="G23" s="334">
        <f>'SO 02 40-2019 Pol'!BC179</f>
        <v>0</v>
      </c>
      <c r="H23" s="334">
        <f>'SO 02 40-2019 Pol'!BD179</f>
        <v>0</v>
      </c>
      <c r="I23" s="335">
        <f>'SO 02 40-2019 Pol'!BE179</f>
        <v>0</v>
      </c>
    </row>
    <row r="24" spans="1:57" s="137" customFormat="1">
      <c r="A24" s="332" t="str">
        <f>'SO 02 40-2019 Pol'!B180</f>
        <v>96</v>
      </c>
      <c r="B24" s="70" t="str">
        <f>'SO 02 40-2019 Pol'!C180</f>
        <v>Bourání konstrukcí</v>
      </c>
      <c r="D24" s="230"/>
      <c r="E24" s="333">
        <f>'SO 02 40-2019 Pol'!BA182</f>
        <v>0</v>
      </c>
      <c r="F24" s="334">
        <f>'SO 02 40-2019 Pol'!BB182</f>
        <v>0</v>
      </c>
      <c r="G24" s="334">
        <f>'SO 02 40-2019 Pol'!BC182</f>
        <v>0</v>
      </c>
      <c r="H24" s="334">
        <f>'SO 02 40-2019 Pol'!BD182</f>
        <v>0</v>
      </c>
      <c r="I24" s="335">
        <f>'SO 02 40-2019 Pol'!BE182</f>
        <v>0</v>
      </c>
    </row>
    <row r="25" spans="1:57" s="137" customFormat="1">
      <c r="A25" s="332" t="str">
        <f>'SO 02 40-2019 Pol'!B183</f>
        <v>99</v>
      </c>
      <c r="B25" s="70" t="str">
        <f>'SO 02 40-2019 Pol'!C183</f>
        <v>Staveništní přesun hmot</v>
      </c>
      <c r="D25" s="230"/>
      <c r="E25" s="333">
        <f>'SO 02 40-2019 Pol'!BA185</f>
        <v>0</v>
      </c>
      <c r="F25" s="334">
        <f>'SO 02 40-2019 Pol'!BB185</f>
        <v>0</v>
      </c>
      <c r="G25" s="334">
        <f>'SO 02 40-2019 Pol'!BC185</f>
        <v>0</v>
      </c>
      <c r="H25" s="334">
        <f>'SO 02 40-2019 Pol'!BD185</f>
        <v>0</v>
      </c>
      <c r="I25" s="335">
        <f>'SO 02 40-2019 Pol'!BE185</f>
        <v>0</v>
      </c>
    </row>
    <row r="26" spans="1:57" s="137" customFormat="1">
      <c r="A26" s="332" t="str">
        <f>'SO 02 40-2019 Pol'!B186</f>
        <v>792</v>
      </c>
      <c r="B26" s="70" t="str">
        <f>'SO 02 40-2019 Pol'!C186</f>
        <v>Mobiliář</v>
      </c>
      <c r="D26" s="230"/>
      <c r="E26" s="333">
        <f>'SO 02 40-2019 Pol'!BA189</f>
        <v>0</v>
      </c>
      <c r="F26" s="334">
        <f>'SO 02 40-2019 Pol'!BB189</f>
        <v>0</v>
      </c>
      <c r="G26" s="334">
        <f>'SO 02 40-2019 Pol'!BC189</f>
        <v>0</v>
      </c>
      <c r="H26" s="334">
        <f>'SO 02 40-2019 Pol'!BD189</f>
        <v>0</v>
      </c>
      <c r="I26" s="335">
        <f>'SO 02 40-2019 Pol'!BE189</f>
        <v>0</v>
      </c>
    </row>
    <row r="27" spans="1:57" s="137" customFormat="1">
      <c r="A27" s="332" t="str">
        <f>'SO 02 40-2019 Pol'!B190</f>
        <v>M21</v>
      </c>
      <c r="B27" s="70" t="str">
        <f>'SO 02 40-2019 Pol'!C190</f>
        <v>Elektromontáže</v>
      </c>
      <c r="D27" s="230"/>
      <c r="E27" s="333">
        <f>'SO 02 40-2019 Pol'!BA193</f>
        <v>0</v>
      </c>
      <c r="F27" s="334">
        <f>'SO 02 40-2019 Pol'!BB193</f>
        <v>0</v>
      </c>
      <c r="G27" s="334">
        <f>'SO 02 40-2019 Pol'!BC193</f>
        <v>0</v>
      </c>
      <c r="H27" s="334">
        <f>'SO 02 40-2019 Pol'!BD193</f>
        <v>0</v>
      </c>
      <c r="I27" s="335">
        <f>'SO 02 40-2019 Pol'!BE193</f>
        <v>0</v>
      </c>
    </row>
    <row r="28" spans="1:57" s="137" customFormat="1" ht="13.5" thickBot="1">
      <c r="A28" s="332" t="str">
        <f>'SO 02 40-2019 Pol'!B194</f>
        <v>D96</v>
      </c>
      <c r="B28" s="70" t="str">
        <f>'SO 02 40-2019 Pol'!C194</f>
        <v>Přesuny suti a vybouraných hmot</v>
      </c>
      <c r="D28" s="230"/>
      <c r="E28" s="333">
        <f>'SO 02 40-2019 Pol'!BA199</f>
        <v>0</v>
      </c>
      <c r="F28" s="334">
        <f>'SO 02 40-2019 Pol'!BB199</f>
        <v>0</v>
      </c>
      <c r="G28" s="334">
        <f>'SO 02 40-2019 Pol'!BC199</f>
        <v>0</v>
      </c>
      <c r="H28" s="334">
        <f>'SO 02 40-2019 Pol'!BD199</f>
        <v>0</v>
      </c>
      <c r="I28" s="335">
        <f>'SO 02 40-2019 Pol'!BE199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156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163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42</vt:i4>
      </vt:variant>
    </vt:vector>
  </HeadingPairs>
  <TitlesOfParts>
    <vt:vector size="55" baseType="lpstr">
      <vt:lpstr>Stavba</vt:lpstr>
      <vt:lpstr>SO 00 40-2019 KL</vt:lpstr>
      <vt:lpstr>SO 00 40-2019 Rek</vt:lpstr>
      <vt:lpstr>SO 00 40-2019 Pol</vt:lpstr>
      <vt:lpstr>SO 01 40-2019 KL</vt:lpstr>
      <vt:lpstr>SO 01 40-2019 Rek</vt:lpstr>
      <vt:lpstr>SO 01 40-2019 Pol</vt:lpstr>
      <vt:lpstr>SO 02 40-2019 KL</vt:lpstr>
      <vt:lpstr>SO 02 40-2019 Rek</vt:lpstr>
      <vt:lpstr>SO 02 40-2019 Pol</vt:lpstr>
      <vt:lpstr>SO 03 40-2019 KL</vt:lpstr>
      <vt:lpstr>SO 03 40-2019 Rek</vt:lpstr>
      <vt:lpstr>SO 03 40-2019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40-2019 Pol'!Názvy_tisku</vt:lpstr>
      <vt:lpstr>'SO 00 40-2019 Rek'!Názvy_tisku</vt:lpstr>
      <vt:lpstr>'SO 01 40-2019 Pol'!Názvy_tisku</vt:lpstr>
      <vt:lpstr>'SO 01 40-2019 Rek'!Názvy_tisku</vt:lpstr>
      <vt:lpstr>'SO 02 40-2019 Pol'!Názvy_tisku</vt:lpstr>
      <vt:lpstr>'SO 02 40-2019 Rek'!Názvy_tisku</vt:lpstr>
      <vt:lpstr>'SO 03 40-2019 Pol'!Názvy_tisku</vt:lpstr>
      <vt:lpstr>'SO 03 40-2019 Rek'!Názvy_tisku</vt:lpstr>
      <vt:lpstr>Stavba!Objednatel</vt:lpstr>
      <vt:lpstr>Stavba!Objekt</vt:lpstr>
      <vt:lpstr>'SO 00 40-2019 KL'!Oblast_tisku</vt:lpstr>
      <vt:lpstr>'SO 00 40-2019 Pol'!Oblast_tisku</vt:lpstr>
      <vt:lpstr>'SO 00 40-2019 Rek'!Oblast_tisku</vt:lpstr>
      <vt:lpstr>'SO 01 40-2019 KL'!Oblast_tisku</vt:lpstr>
      <vt:lpstr>'SO 01 40-2019 Pol'!Oblast_tisku</vt:lpstr>
      <vt:lpstr>'SO 01 40-2019 Rek'!Oblast_tisku</vt:lpstr>
      <vt:lpstr>'SO 02 40-2019 KL'!Oblast_tisku</vt:lpstr>
      <vt:lpstr>'SO 02 40-2019 Pol'!Oblast_tisku</vt:lpstr>
      <vt:lpstr>'SO 02 40-2019 Rek'!Oblast_tisku</vt:lpstr>
      <vt:lpstr>'SO 03 40-2019 KL'!Oblast_tisku</vt:lpstr>
      <vt:lpstr>'SO 03 40-2019 Pol'!Oblast_tisku</vt:lpstr>
      <vt:lpstr>'SO 03 40-2019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2020-09-22T16:07:02Z</dcterms:created>
  <dcterms:modified xsi:type="dcterms:W3CDTF">2020-09-22T16:07:38Z</dcterms:modified>
</cp:coreProperties>
</file>